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psvrfil01\cp-file\BACK-OFFICE\ESTADÍSTICAS-DE-DEUDA\Webpage\Informacion Mensual\2026\Español\07-Julio\"/>
    </mc:Choice>
  </mc:AlternateContent>
  <xr:revisionPtr revIDLastSave="0" documentId="13_ncr:1_{A86B055C-7CDB-4C39-A840-A5A1CF5CE73A}" xr6:coauthVersionLast="47" xr6:coauthVersionMax="47" xr10:uidLastSave="{00000000-0000-0000-0000-000000000000}"/>
  <bookViews>
    <workbookView xWindow="-120" yWindow="-120" windowWidth="20730" windowHeight="11040" xr2:uid="{0568E0F8-D22B-4695-A333-5F0D5EB60AF2}"/>
  </bookViews>
  <sheets>
    <sheet name="Fiscal Interna (DOP)" sheetId="1" r:id="rId1"/>
  </sheets>
  <definedNames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Fill" hidden="1">#REF!</definedName>
    <definedName name="_Fill1" hidden="1">#REF!</definedName>
    <definedName name="_xlnm._FilterDatabase" localSheetId="0" hidden="1">'Fiscal Interna (DOP)'!$B$13:$O$227</definedName>
    <definedName name="_xlnm._FilterDatabase" hidden="1">#REF!</definedName>
    <definedName name="_Key1" hidden="1">#REF!</definedName>
    <definedName name="_Order1" hidden="1">255</definedName>
    <definedName name="_Parse_Out" hidden="1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ergferger" localSheetId="0" hidden="1">{"Main Economic Indicators",#N/A,FALSE,"C"}</definedName>
    <definedName name="ergferger" hidden="1">{"Main Economic Indicators",#N/A,FALSE,"C"}</definedName>
    <definedName name="k" localSheetId="0" hidden="1">{"Main Economic Indicators",#N/A,FALSE,"C"}</definedName>
    <definedName name="k" hidden="1">{"Main Economic Indicators",#N/A,FALSE,"C"}</definedName>
    <definedName name="rtre" localSheetId="0" hidden="1">{"Main Economic Indicators",#N/A,FALSE,"C"}</definedName>
    <definedName name="rtre" hidden="1">{"Main Economic Indicators",#N/A,FALSE,"C"}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1" i="1" l="1"/>
  <c r="L20" i="1" s="1"/>
  <c r="C223" i="1"/>
  <c r="D161" i="1" s="1"/>
  <c r="D203" i="1" s="1"/>
  <c r="D223" i="1" s="1"/>
  <c r="E161" i="1" s="1"/>
  <c r="E203" i="1" s="1"/>
  <c r="E223" i="1" s="1"/>
  <c r="F161" i="1" s="1"/>
  <c r="F203" i="1" s="1"/>
  <c r="F223" i="1" s="1"/>
  <c r="G161" i="1" s="1"/>
  <c r="G203" i="1" s="1"/>
  <c r="G223" i="1" s="1"/>
  <c r="H161" i="1" s="1"/>
  <c r="H203" i="1" s="1"/>
  <c r="H223" i="1" s="1"/>
  <c r="I161" i="1" s="1"/>
  <c r="I203" i="1" s="1"/>
  <c r="I223" i="1" s="1"/>
  <c r="J161" i="1" s="1"/>
  <c r="J203" i="1" s="1"/>
  <c r="J223" i="1" s="1"/>
  <c r="K161" i="1" s="1"/>
  <c r="K203" i="1" s="1"/>
  <c r="K223" i="1" s="1"/>
  <c r="L161" i="1" s="1"/>
  <c r="L203" i="1" s="1"/>
  <c r="L223" i="1" s="1"/>
  <c r="M161" i="1" s="1"/>
  <c r="M203" i="1" s="1"/>
  <c r="M223" i="1" s="1"/>
  <c r="N161" i="1" s="1"/>
  <c r="N203" i="1" s="1"/>
  <c r="N223" i="1" s="1"/>
  <c r="C222" i="1"/>
  <c r="D160" i="1" s="1"/>
  <c r="D202" i="1" s="1"/>
  <c r="D222" i="1" s="1"/>
  <c r="E160" i="1" s="1"/>
  <c r="E202" i="1" s="1"/>
  <c r="E222" i="1" s="1"/>
  <c r="F160" i="1" s="1"/>
  <c r="F202" i="1" s="1"/>
  <c r="F222" i="1" s="1"/>
  <c r="G160" i="1" s="1"/>
  <c r="G202" i="1" s="1"/>
  <c r="G222" i="1" s="1"/>
  <c r="H160" i="1" s="1"/>
  <c r="H202" i="1" s="1"/>
  <c r="H222" i="1" s="1"/>
  <c r="I160" i="1" s="1"/>
  <c r="I202" i="1" s="1"/>
  <c r="I222" i="1" s="1"/>
  <c r="J160" i="1" s="1"/>
  <c r="J202" i="1" s="1"/>
  <c r="J222" i="1" s="1"/>
  <c r="K160" i="1" s="1"/>
  <c r="K202" i="1" s="1"/>
  <c r="K222" i="1" s="1"/>
  <c r="L160" i="1" s="1"/>
  <c r="L202" i="1" s="1"/>
  <c r="L222" i="1" s="1"/>
  <c r="M160" i="1" s="1"/>
  <c r="M202" i="1" s="1"/>
  <c r="M222" i="1" s="1"/>
  <c r="N160" i="1" s="1"/>
  <c r="N202" i="1" s="1"/>
  <c r="N222" i="1" s="1"/>
  <c r="N213" i="1"/>
  <c r="M213" i="1"/>
  <c r="L213" i="1"/>
  <c r="K213" i="1"/>
  <c r="J213" i="1"/>
  <c r="I213" i="1"/>
  <c r="H213" i="1"/>
  <c r="G213" i="1"/>
  <c r="F213" i="1"/>
  <c r="E213" i="1"/>
  <c r="D213" i="1"/>
  <c r="D210" i="1" s="1"/>
  <c r="C213" i="1"/>
  <c r="O213" i="1" s="1"/>
  <c r="N212" i="1"/>
  <c r="M212" i="1"/>
  <c r="M210" i="1" s="1"/>
  <c r="L212" i="1"/>
  <c r="L210" i="1" s="1"/>
  <c r="K212" i="1"/>
  <c r="J212" i="1"/>
  <c r="I212" i="1"/>
  <c r="H212" i="1"/>
  <c r="G212" i="1"/>
  <c r="F212" i="1"/>
  <c r="E212" i="1"/>
  <c r="D212" i="1"/>
  <c r="C212" i="1"/>
  <c r="O212" i="1" s="1"/>
  <c r="N211" i="1"/>
  <c r="N210" i="1" s="1"/>
  <c r="M211" i="1"/>
  <c r="L211" i="1"/>
  <c r="K211" i="1"/>
  <c r="J211" i="1"/>
  <c r="I211" i="1"/>
  <c r="I210" i="1" s="1"/>
  <c r="H211" i="1"/>
  <c r="H210" i="1" s="1"/>
  <c r="G211" i="1"/>
  <c r="G210" i="1" s="1"/>
  <c r="F211" i="1"/>
  <c r="F210" i="1" s="1"/>
  <c r="E211" i="1"/>
  <c r="E210" i="1" s="1"/>
  <c r="D211" i="1"/>
  <c r="C211" i="1"/>
  <c r="K210" i="1"/>
  <c r="J210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C203" i="1"/>
  <c r="C202" i="1"/>
  <c r="C201" i="1"/>
  <c r="C200" i="1" s="1"/>
  <c r="J199" i="1"/>
  <c r="C198" i="1"/>
  <c r="C218" i="1" s="1"/>
  <c r="O193" i="1"/>
  <c r="O192" i="1"/>
  <c r="O191" i="1"/>
  <c r="O190" i="1" s="1"/>
  <c r="N190" i="1"/>
  <c r="N185" i="1" s="1"/>
  <c r="M190" i="1"/>
  <c r="L190" i="1"/>
  <c r="K190" i="1"/>
  <c r="J190" i="1"/>
  <c r="I190" i="1"/>
  <c r="H190" i="1"/>
  <c r="G190" i="1"/>
  <c r="F190" i="1"/>
  <c r="F185" i="1" s="1"/>
  <c r="E190" i="1"/>
  <c r="E185" i="1" s="1"/>
  <c r="D190" i="1"/>
  <c r="D185" i="1" s="1"/>
  <c r="C190" i="1"/>
  <c r="O189" i="1"/>
  <c r="O188" i="1"/>
  <c r="O186" i="1" s="1"/>
  <c r="O185" i="1" s="1"/>
  <c r="O187" i="1"/>
  <c r="N186" i="1"/>
  <c r="M186" i="1"/>
  <c r="M185" i="1" s="1"/>
  <c r="L186" i="1"/>
  <c r="K186" i="1"/>
  <c r="K185" i="1" s="1"/>
  <c r="J186" i="1"/>
  <c r="J185" i="1" s="1"/>
  <c r="I186" i="1"/>
  <c r="H186" i="1"/>
  <c r="G186" i="1"/>
  <c r="F186" i="1"/>
  <c r="E186" i="1"/>
  <c r="D186" i="1"/>
  <c r="C186" i="1"/>
  <c r="L185" i="1"/>
  <c r="I185" i="1"/>
  <c r="H185" i="1"/>
  <c r="G185" i="1"/>
  <c r="O183" i="1"/>
  <c r="O180" i="1" s="1"/>
  <c r="O175" i="1" s="1"/>
  <c r="O182" i="1"/>
  <c r="O181" i="1"/>
  <c r="N180" i="1"/>
  <c r="M180" i="1"/>
  <c r="L180" i="1"/>
  <c r="K180" i="1"/>
  <c r="J180" i="1"/>
  <c r="I180" i="1"/>
  <c r="H180" i="1"/>
  <c r="G180" i="1"/>
  <c r="G175" i="1" s="1"/>
  <c r="F180" i="1"/>
  <c r="E180" i="1"/>
  <c r="E175" i="1" s="1"/>
  <c r="D180" i="1"/>
  <c r="C180" i="1"/>
  <c r="C175" i="1" s="1"/>
  <c r="O179" i="1"/>
  <c r="O178" i="1"/>
  <c r="O177" i="1"/>
  <c r="O176" i="1"/>
  <c r="N176" i="1"/>
  <c r="N175" i="1" s="1"/>
  <c r="M176" i="1"/>
  <c r="M175" i="1" s="1"/>
  <c r="L176" i="1"/>
  <c r="K176" i="1"/>
  <c r="K175" i="1" s="1"/>
  <c r="J176" i="1"/>
  <c r="I176" i="1"/>
  <c r="I175" i="1" s="1"/>
  <c r="H176" i="1"/>
  <c r="H175" i="1" s="1"/>
  <c r="G176" i="1"/>
  <c r="F176" i="1"/>
  <c r="E176" i="1"/>
  <c r="D176" i="1"/>
  <c r="C176" i="1"/>
  <c r="L175" i="1"/>
  <c r="J175" i="1"/>
  <c r="F175" i="1"/>
  <c r="D175" i="1"/>
  <c r="O173" i="1"/>
  <c r="O172" i="1"/>
  <c r="O171" i="1"/>
  <c r="O170" i="1" s="1"/>
  <c r="N170" i="1"/>
  <c r="M170" i="1"/>
  <c r="L170" i="1"/>
  <c r="K170" i="1"/>
  <c r="J170" i="1"/>
  <c r="I170" i="1"/>
  <c r="H170" i="1"/>
  <c r="G170" i="1"/>
  <c r="F170" i="1"/>
  <c r="E170" i="1"/>
  <c r="D170" i="1"/>
  <c r="C170" i="1"/>
  <c r="O167" i="1"/>
  <c r="C158" i="1"/>
  <c r="D156" i="1"/>
  <c r="D198" i="1" s="1"/>
  <c r="D218" i="1" s="1"/>
  <c r="E156" i="1" s="1"/>
  <c r="E198" i="1" s="1"/>
  <c r="E218" i="1" s="1"/>
  <c r="F156" i="1" s="1"/>
  <c r="F198" i="1" s="1"/>
  <c r="F218" i="1" s="1"/>
  <c r="G156" i="1" s="1"/>
  <c r="G198" i="1" s="1"/>
  <c r="G218" i="1" s="1"/>
  <c r="H156" i="1" s="1"/>
  <c r="H198" i="1" s="1"/>
  <c r="H218" i="1" s="1"/>
  <c r="I156" i="1" s="1"/>
  <c r="I198" i="1" s="1"/>
  <c r="I218" i="1" s="1"/>
  <c r="J156" i="1" s="1"/>
  <c r="C154" i="1"/>
  <c r="C153" i="1"/>
  <c r="O151" i="1"/>
  <c r="O150" i="1"/>
  <c r="O149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L146" i="1"/>
  <c r="K146" i="1"/>
  <c r="J146" i="1"/>
  <c r="F146" i="1"/>
  <c r="O145" i="1"/>
  <c r="D142" i="1"/>
  <c r="D141" i="1" s="1"/>
  <c r="O139" i="1"/>
  <c r="O138" i="1"/>
  <c r="O137" i="1"/>
  <c r="O136" i="1" s="1"/>
  <c r="N136" i="1"/>
  <c r="M136" i="1"/>
  <c r="L136" i="1"/>
  <c r="K136" i="1"/>
  <c r="J136" i="1"/>
  <c r="I136" i="1"/>
  <c r="H136" i="1"/>
  <c r="G136" i="1"/>
  <c r="F136" i="1"/>
  <c r="E136" i="1"/>
  <c r="D136" i="1"/>
  <c r="C136" i="1"/>
  <c r="O135" i="1"/>
  <c r="O134" i="1"/>
  <c r="O133" i="1"/>
  <c r="O132" i="1"/>
  <c r="O131" i="1" s="1"/>
  <c r="N131" i="1"/>
  <c r="M131" i="1"/>
  <c r="M130" i="1" s="1"/>
  <c r="L131" i="1"/>
  <c r="L130" i="1" s="1"/>
  <c r="K131" i="1"/>
  <c r="K130" i="1" s="1"/>
  <c r="J131" i="1"/>
  <c r="I131" i="1"/>
  <c r="I130" i="1" s="1"/>
  <c r="H131" i="1"/>
  <c r="H130" i="1" s="1"/>
  <c r="G131" i="1"/>
  <c r="F131" i="1"/>
  <c r="E131" i="1"/>
  <c r="E130" i="1" s="1"/>
  <c r="D131" i="1"/>
  <c r="C131" i="1"/>
  <c r="J130" i="1"/>
  <c r="G130" i="1"/>
  <c r="F130" i="1"/>
  <c r="C130" i="1"/>
  <c r="O128" i="1"/>
  <c r="O127" i="1"/>
  <c r="O125" i="1" s="1"/>
  <c r="O126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O124" i="1"/>
  <c r="O123" i="1"/>
  <c r="I121" i="1"/>
  <c r="I120" i="1" s="1"/>
  <c r="H121" i="1"/>
  <c r="H120" i="1" s="1"/>
  <c r="E121" i="1"/>
  <c r="E120" i="1" s="1"/>
  <c r="D121" i="1"/>
  <c r="D120" i="1" s="1"/>
  <c r="F121" i="1"/>
  <c r="F120" i="1" s="1"/>
  <c r="O118" i="1"/>
  <c r="O117" i="1"/>
  <c r="O116" i="1"/>
  <c r="O115" i="1" s="1"/>
  <c r="N115" i="1"/>
  <c r="M115" i="1"/>
  <c r="L115" i="1"/>
  <c r="K115" i="1"/>
  <c r="J115" i="1"/>
  <c r="I115" i="1"/>
  <c r="H115" i="1"/>
  <c r="G115" i="1"/>
  <c r="F115" i="1"/>
  <c r="E115" i="1"/>
  <c r="D115" i="1"/>
  <c r="C115" i="1"/>
  <c r="O111" i="1"/>
  <c r="O105" i="1"/>
  <c r="O104" i="1"/>
  <c r="O103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O99" i="1"/>
  <c r="C90" i="1"/>
  <c r="N87" i="1"/>
  <c r="M87" i="1"/>
  <c r="L87" i="1"/>
  <c r="K87" i="1"/>
  <c r="J87" i="1"/>
  <c r="I87" i="1"/>
  <c r="H87" i="1"/>
  <c r="G87" i="1"/>
  <c r="F87" i="1"/>
  <c r="E87" i="1"/>
  <c r="D87" i="1"/>
  <c r="C87" i="1"/>
  <c r="C83" i="1"/>
  <c r="C91" i="1" s="1"/>
  <c r="D67" i="1" s="1"/>
  <c r="D83" i="1" s="1"/>
  <c r="D91" i="1" s="1"/>
  <c r="E67" i="1" s="1"/>
  <c r="E83" i="1" s="1"/>
  <c r="E91" i="1" s="1"/>
  <c r="F67" i="1" s="1"/>
  <c r="F83" i="1" s="1"/>
  <c r="F91" i="1" s="1"/>
  <c r="G67" i="1" s="1"/>
  <c r="G83" i="1" s="1"/>
  <c r="G91" i="1" s="1"/>
  <c r="H67" i="1" s="1"/>
  <c r="H83" i="1" s="1"/>
  <c r="H91" i="1" s="1"/>
  <c r="I67" i="1" s="1"/>
  <c r="I83" i="1" s="1"/>
  <c r="I91" i="1" s="1"/>
  <c r="J67" i="1" s="1"/>
  <c r="J83" i="1" s="1"/>
  <c r="J91" i="1" s="1"/>
  <c r="K67" i="1" s="1"/>
  <c r="K83" i="1" s="1"/>
  <c r="K91" i="1" s="1"/>
  <c r="L67" i="1" s="1"/>
  <c r="L83" i="1" s="1"/>
  <c r="L91" i="1" s="1"/>
  <c r="M67" i="1" s="1"/>
  <c r="M83" i="1" s="1"/>
  <c r="M91" i="1" s="1"/>
  <c r="N67" i="1" s="1"/>
  <c r="N83" i="1" s="1"/>
  <c r="N91" i="1" s="1"/>
  <c r="C82" i="1"/>
  <c r="C81" i="1" s="1"/>
  <c r="O79" i="1"/>
  <c r="O78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O75" i="1"/>
  <c r="O74" i="1"/>
  <c r="O73" i="1" s="1"/>
  <c r="N73" i="1"/>
  <c r="M73" i="1"/>
  <c r="L73" i="1"/>
  <c r="K73" i="1"/>
  <c r="J73" i="1"/>
  <c r="I73" i="1"/>
  <c r="H73" i="1"/>
  <c r="G73" i="1"/>
  <c r="F73" i="1"/>
  <c r="E73" i="1"/>
  <c r="D73" i="1"/>
  <c r="C73" i="1"/>
  <c r="O71" i="1"/>
  <c r="O70" i="1"/>
  <c r="O69" i="1" s="1"/>
  <c r="N69" i="1"/>
  <c r="M69" i="1"/>
  <c r="L69" i="1"/>
  <c r="K69" i="1"/>
  <c r="J69" i="1"/>
  <c r="I69" i="1"/>
  <c r="H69" i="1"/>
  <c r="G69" i="1"/>
  <c r="F69" i="1"/>
  <c r="E69" i="1"/>
  <c r="D69" i="1"/>
  <c r="C69" i="1"/>
  <c r="C65" i="1"/>
  <c r="O63" i="1"/>
  <c r="O62" i="1"/>
  <c r="O61" i="1" s="1"/>
  <c r="N61" i="1"/>
  <c r="M61" i="1"/>
  <c r="L61" i="1"/>
  <c r="K61" i="1"/>
  <c r="J61" i="1"/>
  <c r="I61" i="1"/>
  <c r="H61" i="1"/>
  <c r="G61" i="1"/>
  <c r="F61" i="1"/>
  <c r="E61" i="1"/>
  <c r="D61" i="1"/>
  <c r="C61" i="1"/>
  <c r="O59" i="1"/>
  <c r="O58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O55" i="1"/>
  <c r="M53" i="1"/>
  <c r="K53" i="1"/>
  <c r="J53" i="1"/>
  <c r="I53" i="1"/>
  <c r="H53" i="1"/>
  <c r="G53" i="1"/>
  <c r="F53" i="1"/>
  <c r="O51" i="1"/>
  <c r="O49" i="1" s="1"/>
  <c r="O50" i="1"/>
  <c r="N49" i="1"/>
  <c r="M49" i="1"/>
  <c r="L49" i="1"/>
  <c r="K49" i="1"/>
  <c r="J49" i="1"/>
  <c r="I49" i="1"/>
  <c r="H49" i="1"/>
  <c r="G49" i="1"/>
  <c r="F49" i="1"/>
  <c r="E49" i="1"/>
  <c r="D49" i="1"/>
  <c r="C49" i="1"/>
  <c r="O47" i="1"/>
  <c r="N45" i="1"/>
  <c r="L45" i="1"/>
  <c r="K45" i="1"/>
  <c r="J45" i="1"/>
  <c r="I45" i="1"/>
  <c r="G45" i="1"/>
  <c r="F45" i="1"/>
  <c r="E45" i="1"/>
  <c r="O43" i="1"/>
  <c r="M41" i="1"/>
  <c r="J41" i="1"/>
  <c r="D41" i="1"/>
  <c r="K41" i="1"/>
  <c r="I41" i="1"/>
  <c r="H41" i="1"/>
  <c r="F41" i="1"/>
  <c r="O39" i="1"/>
  <c r="L36" i="1"/>
  <c r="J36" i="1"/>
  <c r="I36" i="1"/>
  <c r="H36" i="1"/>
  <c r="G36" i="1"/>
  <c r="D36" i="1"/>
  <c r="E36" i="1"/>
  <c r="C36" i="1"/>
  <c r="O34" i="1"/>
  <c r="M31" i="1"/>
  <c r="O27" i="1"/>
  <c r="O26" i="1" s="1"/>
  <c r="N26" i="1"/>
  <c r="M26" i="1"/>
  <c r="L26" i="1"/>
  <c r="K26" i="1"/>
  <c r="J26" i="1"/>
  <c r="I26" i="1"/>
  <c r="H26" i="1"/>
  <c r="G26" i="1"/>
  <c r="F26" i="1"/>
  <c r="E26" i="1"/>
  <c r="D26" i="1"/>
  <c r="C26" i="1"/>
  <c r="J25" i="1"/>
  <c r="I25" i="1"/>
  <c r="O24" i="1"/>
  <c r="G21" i="1"/>
  <c r="G20" i="1" s="1"/>
  <c r="E21" i="1"/>
  <c r="E20" i="1" s="1"/>
  <c r="D21" i="1"/>
  <c r="D20" i="1" s="1"/>
  <c r="N21" i="1"/>
  <c r="N20" i="1" s="1"/>
  <c r="M21" i="1"/>
  <c r="M20" i="1" s="1"/>
  <c r="K21" i="1"/>
  <c r="K20" i="1" s="1"/>
  <c r="J21" i="1"/>
  <c r="J20" i="1" s="1"/>
  <c r="H21" i="1"/>
  <c r="H20" i="1" s="1"/>
  <c r="C21" i="1"/>
  <c r="C20" i="1" s="1"/>
  <c r="N16" i="1"/>
  <c r="M16" i="1"/>
  <c r="L16" i="1"/>
  <c r="H16" i="1"/>
  <c r="G16" i="1"/>
  <c r="G15" i="1" s="1"/>
  <c r="G14" i="1" s="1"/>
  <c r="F16" i="1"/>
  <c r="E16" i="1"/>
  <c r="D16" i="1"/>
  <c r="O17" i="1"/>
  <c r="K16" i="1"/>
  <c r="I16" i="1"/>
  <c r="C16" i="1"/>
  <c r="K15" i="1" l="1"/>
  <c r="K14" i="1" s="1"/>
  <c r="E15" i="1"/>
  <c r="E14" i="1" s="1"/>
  <c r="H15" i="1"/>
  <c r="H14" i="1" s="1"/>
  <c r="L15" i="1"/>
  <c r="L14" i="1" s="1"/>
  <c r="C108" i="1"/>
  <c r="C107" i="1" s="1"/>
  <c r="E108" i="1"/>
  <c r="E107" i="1" s="1"/>
  <c r="J154" i="1"/>
  <c r="J198" i="1"/>
  <c r="J218" i="1" s="1"/>
  <c r="K156" i="1" s="1"/>
  <c r="K198" i="1" s="1"/>
  <c r="K218" i="1" s="1"/>
  <c r="L156" i="1" s="1"/>
  <c r="L198" i="1" s="1"/>
  <c r="L218" i="1" s="1"/>
  <c r="M156" i="1" s="1"/>
  <c r="M198" i="1" s="1"/>
  <c r="M218" i="1" s="1"/>
  <c r="N156" i="1" s="1"/>
  <c r="N198" i="1" s="1"/>
  <c r="N218" i="1" s="1"/>
  <c r="N96" i="1"/>
  <c r="N95" i="1" s="1"/>
  <c r="I15" i="1"/>
  <c r="I14" i="1" s="1"/>
  <c r="J197" i="1"/>
  <c r="J164" i="1"/>
  <c r="J163" i="1" s="1"/>
  <c r="D209" i="1"/>
  <c r="I31" i="1"/>
  <c r="I86" i="1"/>
  <c r="I85" i="1" s="1"/>
  <c r="D31" i="1"/>
  <c r="F31" i="1"/>
  <c r="E31" i="1"/>
  <c r="M15" i="1"/>
  <c r="M14" i="1" s="1"/>
  <c r="N15" i="1"/>
  <c r="N14" i="1" s="1"/>
  <c r="G31" i="1"/>
  <c r="O22" i="1"/>
  <c r="C15" i="1"/>
  <c r="C14" i="1" s="1"/>
  <c r="G108" i="1"/>
  <c r="G107" i="1" s="1"/>
  <c r="C185" i="1"/>
  <c r="N130" i="1"/>
  <c r="O23" i="1"/>
  <c r="C31" i="1"/>
  <c r="O130" i="1"/>
  <c r="D96" i="1"/>
  <c r="D95" i="1" s="1"/>
  <c r="C210" i="1"/>
  <c r="I21" i="1"/>
  <c r="I20" i="1" s="1"/>
  <c r="O87" i="1"/>
  <c r="C89" i="1"/>
  <c r="D66" i="1"/>
  <c r="F21" i="1"/>
  <c r="F20" i="1" s="1"/>
  <c r="F15" i="1" s="1"/>
  <c r="F14" i="1" s="1"/>
  <c r="C45" i="1"/>
  <c r="J219" i="1"/>
  <c r="K157" i="1" s="1"/>
  <c r="K199" i="1" s="1"/>
  <c r="K219" i="1" s="1"/>
  <c r="L157" i="1" s="1"/>
  <c r="D130" i="1"/>
  <c r="C146" i="1"/>
  <c r="O208" i="1"/>
  <c r="D15" i="1"/>
  <c r="D14" i="1" s="1"/>
  <c r="M209" i="1"/>
  <c r="E53" i="1"/>
  <c r="D53" i="1"/>
  <c r="L209" i="1"/>
  <c r="K209" i="1"/>
  <c r="N209" i="1"/>
  <c r="N36" i="1"/>
  <c r="N41" i="1"/>
  <c r="N142" i="1"/>
  <c r="N141" i="1" s="1"/>
  <c r="M142" i="1"/>
  <c r="M141" i="1" s="1"/>
  <c r="N121" i="1"/>
  <c r="N120" i="1" s="1"/>
  <c r="M108" i="1"/>
  <c r="M107" i="1" s="1"/>
  <c r="I209" i="1"/>
  <c r="M36" i="1"/>
  <c r="L142" i="1"/>
  <c r="L141" i="1" s="1"/>
  <c r="M121" i="1"/>
  <c r="M120" i="1" s="1"/>
  <c r="N146" i="1"/>
  <c r="K142" i="1"/>
  <c r="K141" i="1" s="1"/>
  <c r="L121" i="1"/>
  <c r="L120" i="1" s="1"/>
  <c r="G209" i="1"/>
  <c r="M45" i="1"/>
  <c r="L41" i="1"/>
  <c r="K36" i="1"/>
  <c r="M164" i="1"/>
  <c r="M163" i="1" s="1"/>
  <c r="M146" i="1"/>
  <c r="J142" i="1"/>
  <c r="J141" i="1" s="1"/>
  <c r="K121" i="1"/>
  <c r="K120" i="1" s="1"/>
  <c r="F209" i="1"/>
  <c r="L164" i="1"/>
  <c r="L163" i="1" s="1"/>
  <c r="K164" i="1"/>
  <c r="K163" i="1" s="1"/>
  <c r="I146" i="1"/>
  <c r="I142" i="1" s="1"/>
  <c r="I141" i="1" s="1"/>
  <c r="F142" i="1"/>
  <c r="F141" i="1" s="1"/>
  <c r="G121" i="1"/>
  <c r="G120" i="1" s="1"/>
  <c r="F108" i="1"/>
  <c r="F107" i="1" s="1"/>
  <c r="O112" i="1"/>
  <c r="H45" i="1"/>
  <c r="G41" i="1"/>
  <c r="F36" i="1"/>
  <c r="H164" i="1"/>
  <c r="H163" i="1" s="1"/>
  <c r="G146" i="1"/>
  <c r="G142" i="1" s="1"/>
  <c r="G141" i="1" s="1"/>
  <c r="O144" i="1"/>
  <c r="F164" i="1"/>
  <c r="F163" i="1" s="1"/>
  <c r="E164" i="1"/>
  <c r="E163" i="1" s="1"/>
  <c r="E146" i="1"/>
  <c r="E142" i="1" s="1"/>
  <c r="E141" i="1" s="1"/>
  <c r="C207" i="1"/>
  <c r="N108" i="1"/>
  <c r="N107" i="1" s="1"/>
  <c r="D45" i="1"/>
  <c r="C86" i="1"/>
  <c r="D164" i="1"/>
  <c r="D163" i="1" s="1"/>
  <c r="K108" i="1"/>
  <c r="K107" i="1" s="1"/>
  <c r="J108" i="1"/>
  <c r="J107" i="1" s="1"/>
  <c r="N53" i="1"/>
  <c r="I108" i="1"/>
  <c r="I107" i="1" s="1"/>
  <c r="H108" i="1"/>
  <c r="H107" i="1" s="1"/>
  <c r="L53" i="1"/>
  <c r="O32" i="1"/>
  <c r="O31" i="1" s="1"/>
  <c r="E41" i="1"/>
  <c r="D108" i="1"/>
  <c r="D107" i="1" s="1"/>
  <c r="J121" i="1"/>
  <c r="J120" i="1" s="1"/>
  <c r="H146" i="1"/>
  <c r="H142" i="1" s="1"/>
  <c r="H141" i="1" s="1"/>
  <c r="C221" i="1"/>
  <c r="O211" i="1"/>
  <c r="O210" i="1" s="1"/>
  <c r="O21" i="1" l="1"/>
  <c r="O20" i="1" s="1"/>
  <c r="C85" i="1"/>
  <c r="D159" i="1"/>
  <c r="C220" i="1"/>
  <c r="D207" i="1"/>
  <c r="D206" i="1" s="1"/>
  <c r="D205" i="1" s="1"/>
  <c r="I96" i="1"/>
  <c r="I95" i="1" s="1"/>
  <c r="I207" i="1"/>
  <c r="I206" i="1" s="1"/>
  <c r="I205" i="1" s="1"/>
  <c r="J209" i="1"/>
  <c r="E209" i="1"/>
  <c r="C53" i="1"/>
  <c r="O54" i="1"/>
  <c r="O53" i="1" s="1"/>
  <c r="F96" i="1"/>
  <c r="F95" i="1" s="1"/>
  <c r="F207" i="1"/>
  <c r="F206" i="1" s="1"/>
  <c r="F205" i="1" s="1"/>
  <c r="J96" i="1"/>
  <c r="J95" i="1" s="1"/>
  <c r="J207" i="1"/>
  <c r="J206" i="1" s="1"/>
  <c r="J205" i="1" s="1"/>
  <c r="O109" i="1"/>
  <c r="O108" i="1" s="1"/>
  <c r="O107" i="1" s="1"/>
  <c r="O33" i="1"/>
  <c r="J217" i="1"/>
  <c r="J196" i="1"/>
  <c r="M96" i="1"/>
  <c r="M95" i="1" s="1"/>
  <c r="O114" i="1"/>
  <c r="M207" i="1"/>
  <c r="M206" i="1" s="1"/>
  <c r="M205" i="1" s="1"/>
  <c r="K207" i="1"/>
  <c r="K206" i="1" s="1"/>
  <c r="K205" i="1" s="1"/>
  <c r="K96" i="1"/>
  <c r="K95" i="1" s="1"/>
  <c r="O46" i="1"/>
  <c r="O45" i="1" s="1"/>
  <c r="N164" i="1"/>
  <c r="N163" i="1" s="1"/>
  <c r="O110" i="1"/>
  <c r="J31" i="1"/>
  <c r="J86" i="1"/>
  <c r="J85" i="1" s="1"/>
  <c r="G96" i="1"/>
  <c r="G95" i="1" s="1"/>
  <c r="G207" i="1"/>
  <c r="G206" i="1" s="1"/>
  <c r="G205" i="1" s="1"/>
  <c r="O101" i="1"/>
  <c r="G164" i="1"/>
  <c r="G163" i="1" s="1"/>
  <c r="H209" i="1"/>
  <c r="L207" i="1"/>
  <c r="L206" i="1" s="1"/>
  <c r="L205" i="1" s="1"/>
  <c r="L96" i="1"/>
  <c r="L95" i="1" s="1"/>
  <c r="N207" i="1"/>
  <c r="N206" i="1" s="1"/>
  <c r="N205" i="1" s="1"/>
  <c r="O113" i="1"/>
  <c r="D82" i="1"/>
  <c r="D65" i="1"/>
  <c r="L31" i="1"/>
  <c r="L86" i="1"/>
  <c r="L85" i="1" s="1"/>
  <c r="O37" i="1"/>
  <c r="O36" i="1" s="1"/>
  <c r="K86" i="1"/>
  <c r="K85" i="1" s="1"/>
  <c r="K31" i="1"/>
  <c r="O169" i="1"/>
  <c r="I164" i="1"/>
  <c r="I163" i="1" s="1"/>
  <c r="H31" i="1"/>
  <c r="H86" i="1"/>
  <c r="H85" i="1" s="1"/>
  <c r="L108" i="1"/>
  <c r="L107" i="1" s="1"/>
  <c r="O166" i="1"/>
  <c r="H96" i="1"/>
  <c r="H95" i="1" s="1"/>
  <c r="H207" i="1"/>
  <c r="O147" i="1"/>
  <c r="O98" i="1"/>
  <c r="G86" i="1"/>
  <c r="G85" i="1" s="1"/>
  <c r="O143" i="1"/>
  <c r="O146" i="1"/>
  <c r="C142" i="1"/>
  <c r="C141" i="1" s="1"/>
  <c r="O38" i="1"/>
  <c r="E96" i="1"/>
  <c r="E95" i="1" s="1"/>
  <c r="E207" i="1"/>
  <c r="E206" i="1" s="1"/>
  <c r="E205" i="1" s="1"/>
  <c r="L199" i="1"/>
  <c r="L219" i="1" s="1"/>
  <c r="M157" i="1" s="1"/>
  <c r="M199" i="1" s="1"/>
  <c r="M219" i="1" s="1"/>
  <c r="N157" i="1" s="1"/>
  <c r="N199" i="1" s="1"/>
  <c r="N219" i="1" s="1"/>
  <c r="E86" i="1"/>
  <c r="E85" i="1" s="1"/>
  <c r="N86" i="1"/>
  <c r="N85" i="1" s="1"/>
  <c r="N31" i="1"/>
  <c r="C41" i="1"/>
  <c r="O42" i="1"/>
  <c r="O41" i="1" s="1"/>
  <c r="J16" i="1"/>
  <c r="J15" i="1" s="1"/>
  <c r="J14" i="1" s="1"/>
  <c r="O18" i="1"/>
  <c r="O16" i="1" s="1"/>
  <c r="O15" i="1" s="1"/>
  <c r="O14" i="1" s="1"/>
  <c r="F86" i="1"/>
  <c r="F85" i="1" s="1"/>
  <c r="O97" i="1"/>
  <c r="O100" i="1"/>
  <c r="C209" i="1"/>
  <c r="O209" i="1" s="1"/>
  <c r="C121" i="1"/>
  <c r="C120" i="1" s="1"/>
  <c r="O122" i="1"/>
  <c r="O121" i="1" s="1"/>
  <c r="O120" i="1" s="1"/>
  <c r="M86" i="1"/>
  <c r="M85" i="1" s="1"/>
  <c r="D86" i="1"/>
  <c r="D85" i="1" s="1"/>
  <c r="C96" i="1"/>
  <c r="C95" i="1" s="1"/>
  <c r="C199" i="1" l="1"/>
  <c r="C219" i="1" s="1"/>
  <c r="D157" i="1" s="1"/>
  <c r="D199" i="1" s="1"/>
  <c r="D219" i="1" s="1"/>
  <c r="E157" i="1" s="1"/>
  <c r="E199" i="1" s="1"/>
  <c r="E219" i="1" s="1"/>
  <c r="F157" i="1" s="1"/>
  <c r="F199" i="1" s="1"/>
  <c r="F219" i="1" s="1"/>
  <c r="G157" i="1" s="1"/>
  <c r="G199" i="1" s="1"/>
  <c r="G219" i="1" s="1"/>
  <c r="H157" i="1" s="1"/>
  <c r="H199" i="1" s="1"/>
  <c r="H219" i="1" s="1"/>
  <c r="I157" i="1" s="1"/>
  <c r="I199" i="1" s="1"/>
  <c r="I219" i="1" s="1"/>
  <c r="O168" i="1"/>
  <c r="J216" i="1"/>
  <c r="K155" i="1"/>
  <c r="O96" i="1"/>
  <c r="O95" i="1" s="1"/>
  <c r="C197" i="1"/>
  <c r="C164" i="1"/>
  <c r="C163" i="1" s="1"/>
  <c r="O165" i="1"/>
  <c r="O164" i="1" s="1"/>
  <c r="O163" i="1" s="1"/>
  <c r="D90" i="1"/>
  <c r="D81" i="1"/>
  <c r="O142" i="1"/>
  <c r="O141" i="1" s="1"/>
  <c r="D158" i="1"/>
  <c r="D201" i="1"/>
  <c r="O207" i="1"/>
  <c r="O206" i="1" s="1"/>
  <c r="O205" i="1" s="1"/>
  <c r="C206" i="1"/>
  <c r="C205" i="1" s="1"/>
  <c r="H206" i="1"/>
  <c r="H205" i="1" s="1"/>
  <c r="O86" i="1"/>
  <c r="O85" i="1" s="1"/>
  <c r="E66" i="1" l="1"/>
  <c r="D89" i="1"/>
  <c r="K197" i="1"/>
  <c r="K154" i="1"/>
  <c r="D200" i="1"/>
  <c r="D221" i="1"/>
  <c r="C217" i="1"/>
  <c r="C196" i="1"/>
  <c r="C195" i="1" s="1"/>
  <c r="D220" i="1" l="1"/>
  <c r="E159" i="1"/>
  <c r="K217" i="1"/>
  <c r="K196" i="1"/>
  <c r="E82" i="1"/>
  <c r="E65" i="1"/>
  <c r="D155" i="1"/>
  <c r="C216" i="1"/>
  <c r="C215" i="1" s="1"/>
  <c r="D154" i="1" l="1"/>
  <c r="D153" i="1" s="1"/>
  <c r="D197" i="1"/>
  <c r="E81" i="1"/>
  <c r="E90" i="1"/>
  <c r="L155" i="1"/>
  <c r="K216" i="1"/>
  <c r="E158" i="1"/>
  <c r="E201" i="1"/>
  <c r="E200" i="1" l="1"/>
  <c r="E221" i="1"/>
  <c r="L197" i="1"/>
  <c r="L154" i="1"/>
  <c r="F66" i="1"/>
  <c r="E89" i="1"/>
  <c r="D217" i="1"/>
  <c r="D196" i="1"/>
  <c r="D195" i="1" s="1"/>
  <c r="E155" i="1" l="1"/>
  <c r="D216" i="1"/>
  <c r="D215" i="1" s="1"/>
  <c r="F82" i="1"/>
  <c r="F65" i="1"/>
  <c r="L217" i="1"/>
  <c r="L196" i="1"/>
  <c r="F159" i="1"/>
  <c r="E220" i="1"/>
  <c r="F201" i="1" l="1"/>
  <c r="F158" i="1"/>
  <c r="L216" i="1"/>
  <c r="M155" i="1"/>
  <c r="F81" i="1"/>
  <c r="F90" i="1"/>
  <c r="E154" i="1"/>
  <c r="E153" i="1" s="1"/>
  <c r="E197" i="1"/>
  <c r="E217" i="1" l="1"/>
  <c r="E196" i="1"/>
  <c r="E195" i="1" s="1"/>
  <c r="F89" i="1"/>
  <c r="G66" i="1"/>
  <c r="M197" i="1"/>
  <c r="M154" i="1"/>
  <c r="F200" i="1"/>
  <c r="F221" i="1"/>
  <c r="G159" i="1" l="1"/>
  <c r="F220" i="1"/>
  <c r="M217" i="1"/>
  <c r="M196" i="1"/>
  <c r="G82" i="1"/>
  <c r="G65" i="1"/>
  <c r="F155" i="1"/>
  <c r="E216" i="1"/>
  <c r="E215" i="1" s="1"/>
  <c r="G158" i="1" l="1"/>
  <c r="G201" i="1"/>
  <c r="F154" i="1"/>
  <c r="F153" i="1" s="1"/>
  <c r="F197" i="1"/>
  <c r="G81" i="1"/>
  <c r="G90" i="1"/>
  <c r="N155" i="1"/>
  <c r="M216" i="1"/>
  <c r="N197" i="1" l="1"/>
  <c r="N154" i="1"/>
  <c r="G89" i="1"/>
  <c r="H66" i="1"/>
  <c r="F217" i="1"/>
  <c r="F196" i="1"/>
  <c r="F195" i="1" s="1"/>
  <c r="G200" i="1"/>
  <c r="G221" i="1"/>
  <c r="H159" i="1" l="1"/>
  <c r="G220" i="1"/>
  <c r="H82" i="1"/>
  <c r="H65" i="1"/>
  <c r="G155" i="1"/>
  <c r="F216" i="1"/>
  <c r="F215" i="1" s="1"/>
  <c r="N217" i="1"/>
  <c r="N216" i="1" s="1"/>
  <c r="N196" i="1"/>
  <c r="G154" i="1" l="1"/>
  <c r="G153" i="1" s="1"/>
  <c r="G197" i="1"/>
  <c r="H90" i="1"/>
  <c r="H81" i="1"/>
  <c r="H158" i="1"/>
  <c r="H201" i="1"/>
  <c r="I66" i="1" l="1"/>
  <c r="H89" i="1"/>
  <c r="H200" i="1"/>
  <c r="H221" i="1"/>
  <c r="G217" i="1"/>
  <c r="G196" i="1"/>
  <c r="G195" i="1" s="1"/>
  <c r="I82" i="1" l="1"/>
  <c r="I65" i="1"/>
  <c r="I159" i="1"/>
  <c r="H220" i="1"/>
  <c r="G216" i="1"/>
  <c r="G215" i="1" s="1"/>
  <c r="H155" i="1"/>
  <c r="H154" i="1" l="1"/>
  <c r="H153" i="1" s="1"/>
  <c r="H197" i="1"/>
  <c r="I158" i="1"/>
  <c r="I201" i="1"/>
  <c r="I81" i="1"/>
  <c r="I90" i="1"/>
  <c r="J66" i="1" l="1"/>
  <c r="I89" i="1"/>
  <c r="I200" i="1"/>
  <c r="I221" i="1"/>
  <c r="H217" i="1"/>
  <c r="H196" i="1"/>
  <c r="H195" i="1" s="1"/>
  <c r="I155" i="1" l="1"/>
  <c r="H216" i="1"/>
  <c r="H215" i="1" s="1"/>
  <c r="I220" i="1"/>
  <c r="J159" i="1"/>
  <c r="J82" i="1"/>
  <c r="J65" i="1"/>
  <c r="I197" i="1" l="1"/>
  <c r="I154" i="1"/>
  <c r="I153" i="1" s="1"/>
  <c r="J81" i="1"/>
  <c r="J90" i="1"/>
  <c r="J201" i="1"/>
  <c r="J158" i="1"/>
  <c r="J153" i="1" s="1"/>
  <c r="J200" i="1" l="1"/>
  <c r="J195" i="1" s="1"/>
  <c r="J221" i="1"/>
  <c r="J89" i="1"/>
  <c r="K66" i="1"/>
  <c r="I196" i="1"/>
  <c r="I195" i="1" s="1"/>
  <c r="I217" i="1"/>
  <c r="I216" i="1" s="1"/>
  <c r="I215" i="1" s="1"/>
  <c r="K65" i="1" l="1"/>
  <c r="K82" i="1"/>
  <c r="K159" i="1"/>
  <c r="J220" i="1"/>
  <c r="J215" i="1" s="1"/>
  <c r="K201" i="1" l="1"/>
  <c r="K158" i="1"/>
  <c r="K153" i="1" s="1"/>
  <c r="K81" i="1"/>
  <c r="K90" i="1"/>
  <c r="K89" i="1" l="1"/>
  <c r="L66" i="1"/>
  <c r="K221" i="1"/>
  <c r="K200" i="1"/>
  <c r="K195" i="1" s="1"/>
  <c r="L159" i="1" l="1"/>
  <c r="K220" i="1"/>
  <c r="K215" i="1" s="1"/>
  <c r="L82" i="1"/>
  <c r="L65" i="1"/>
  <c r="L90" i="1" l="1"/>
  <c r="L81" i="1"/>
  <c r="L201" i="1"/>
  <c r="L158" i="1"/>
  <c r="L153" i="1" s="1"/>
  <c r="L221" i="1" l="1"/>
  <c r="L200" i="1"/>
  <c r="L195" i="1" s="1"/>
  <c r="L89" i="1"/>
  <c r="M66" i="1"/>
  <c r="M65" i="1" l="1"/>
  <c r="M82" i="1"/>
  <c r="M159" i="1"/>
  <c r="L220" i="1"/>
  <c r="L215" i="1" s="1"/>
  <c r="M158" i="1" l="1"/>
  <c r="M153" i="1" s="1"/>
  <c r="M201" i="1"/>
  <c r="M90" i="1"/>
  <c r="M81" i="1"/>
  <c r="M89" i="1" l="1"/>
  <c r="N66" i="1"/>
  <c r="M221" i="1"/>
  <c r="M200" i="1"/>
  <c r="M195" i="1" s="1"/>
  <c r="N159" i="1" l="1"/>
  <c r="M220" i="1"/>
  <c r="M215" i="1" s="1"/>
  <c r="N65" i="1"/>
  <c r="N82" i="1"/>
  <c r="N158" i="1" l="1"/>
  <c r="N153" i="1" s="1"/>
  <c r="N201" i="1"/>
  <c r="N90" i="1"/>
  <c r="N89" i="1" s="1"/>
  <c r="N81" i="1"/>
  <c r="N221" i="1" l="1"/>
  <c r="N220" i="1" s="1"/>
  <c r="N215" i="1" s="1"/>
  <c r="N200" i="1"/>
  <c r="N195" i="1" s="1"/>
</calcChain>
</file>

<file path=xl/sharedStrings.xml><?xml version="1.0" encoding="utf-8"?>
<sst xmlns="http://schemas.openxmlformats.org/spreadsheetml/2006/main" count="211" uniqueCount="92">
  <si>
    <t>Cifras Preliminares en Millones de Pesos Dominicanos (DOP)</t>
  </si>
  <si>
    <t>CONCEPTOS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</si>
  <si>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</si>
  <si>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</si>
  <si>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</si>
  <si>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</si>
  <si>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</si>
  <si>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</si>
  <si>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</si>
  <si>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</si>
  <si>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</si>
  <si>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</si>
  <si>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</si>
  <si>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</si>
  <si>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</si>
  <si>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DESEMBOLSOS</t>
  </si>
  <si>
    <t>I.- Desembolsos/Colocaciones</t>
  </si>
  <si>
    <t>Apoyo Presupuestario</t>
  </si>
  <si>
    <t>Ministerio de Hacienda (Mediano/Largo Plazo)</t>
  </si>
  <si>
    <t>Bonos Colocados MH</t>
  </si>
  <si>
    <t>Banca Comercial Local</t>
  </si>
  <si>
    <t>Tesorería Nacional (Corto Plazo)</t>
  </si>
  <si>
    <t>Flujos Lineas de Crédito</t>
  </si>
  <si>
    <t>Créditos (Desembolsos)</t>
  </si>
  <si>
    <t>Débitos (Reembolsos)</t>
  </si>
  <si>
    <t>Ajuste por Tipo de Cambio</t>
  </si>
  <si>
    <t>Desembolsos a Instituciones del Resto del SPNF</t>
  </si>
  <si>
    <t>Financiamiento Banca Comercial al Resto del SPNF</t>
  </si>
  <si>
    <t>PRINCIPAL</t>
  </si>
  <si>
    <t>II.- Vencimientos  Regulares  Principal</t>
  </si>
  <si>
    <t>-II-Int</t>
  </si>
  <si>
    <t>Gobierno Central</t>
  </si>
  <si>
    <t>De los cuales: Bonos</t>
  </si>
  <si>
    <t xml:space="preserve">    Resto del sector Público no financiero</t>
  </si>
  <si>
    <t>III.- Pagos del período Principal</t>
  </si>
  <si>
    <t>-III-Int</t>
  </si>
  <si>
    <t>IV.- Renegociaciones de Principal</t>
  </si>
  <si>
    <t>-IV-Int</t>
  </si>
  <si>
    <t>Resto del sector Público no financiero</t>
  </si>
  <si>
    <t>V.- Prepago de principal</t>
  </si>
  <si>
    <t>-V-Int-PRE</t>
  </si>
  <si>
    <t>VI.- Cesión de Crédito</t>
  </si>
  <si>
    <t xml:space="preserve"> Gobierno Central</t>
  </si>
  <si>
    <t xml:space="preserve"> Resto del sector Público no financiero</t>
  </si>
  <si>
    <t>VII.- Descuento de principal</t>
  </si>
  <si>
    <t>-VII-Desc-P.</t>
  </si>
  <si>
    <t>VIII.- Condonaciones del Período de principal</t>
  </si>
  <si>
    <t>IX.- Nuevos Atrasos principal del Período (No pagados)</t>
  </si>
  <si>
    <t>X.-Atrasos al inicio del período de principal</t>
  </si>
  <si>
    <t>XI.-  Pagos de atrasos al inicio del período de principal</t>
  </si>
  <si>
    <t>XII.- Renegociaciones de Períodos Anteriores de principal</t>
  </si>
  <si>
    <t>XIII.-  Condonaciones de Períodos Anteriores de  principal</t>
  </si>
  <si>
    <t>XIV.-   Atrasos pendientes períodos anteriores de principal</t>
  </si>
  <si>
    <t>XV.-Ajustes por tipo de cambio de principal</t>
  </si>
  <si>
    <t>XVI.- Atrasos al final del período de principal</t>
  </si>
  <si>
    <t>INTERESES</t>
  </si>
  <si>
    <t>XVII.- Vencimientos  Regulares  Intereses</t>
  </si>
  <si>
    <t xml:space="preserve">     Gobierno Central</t>
  </si>
  <si>
    <t>-XV-int</t>
  </si>
  <si>
    <t>Intereses</t>
  </si>
  <si>
    <t>Intereses por mora</t>
  </si>
  <si>
    <t>-CO</t>
  </si>
  <si>
    <t>Comisiones</t>
  </si>
  <si>
    <t>XVIII.-Pagos de intereses del período</t>
  </si>
  <si>
    <t xml:space="preserve">      Gobierno Central</t>
  </si>
  <si>
    <t>-XVI-int</t>
  </si>
  <si>
    <t>Intereses devengados por prepago de principal</t>
  </si>
  <si>
    <t>-C</t>
  </si>
  <si>
    <t xml:space="preserve">   Intereses</t>
  </si>
  <si>
    <t xml:space="preserve">    Intereses por mora</t>
  </si>
  <si>
    <t xml:space="preserve">    Comisiones</t>
  </si>
  <si>
    <t>XIX.-Renegociaiones de intereses del Período</t>
  </si>
  <si>
    <t>-XVII-PRE</t>
  </si>
  <si>
    <t xml:space="preserve">XX.- Condonaciones  de intereses del Períodos </t>
  </si>
  <si>
    <t xml:space="preserve">    Intereses</t>
  </si>
  <si>
    <t xml:space="preserve">      De los cuales: Bonos </t>
  </si>
  <si>
    <t>ATRASO PAGADO</t>
  </si>
  <si>
    <t>XXI.-Nuevos Atrasos intereses del Período (No Pagados)</t>
  </si>
  <si>
    <t>-XIX</t>
  </si>
  <si>
    <t>XXII.-Atrasos de intereses al inicio del período</t>
  </si>
  <si>
    <t>XXIII.-Pagos de atrasos de intereses al inicio del período</t>
  </si>
  <si>
    <t>-XXI-Int-Ant</t>
  </si>
  <si>
    <t>XXIV.- Renegociaciones intereses de Períodos anteriores</t>
  </si>
  <si>
    <t>XXV.-Condonaciones intereses de Períodos anteriores</t>
  </si>
  <si>
    <t>XXVI.- Atrasos intereses pendientes de períodos anteriores</t>
  </si>
  <si>
    <t>XXVII.-Ajustes por tipo de cambio de intereses</t>
  </si>
  <si>
    <t xml:space="preserve">   Gobierno Central</t>
  </si>
  <si>
    <t xml:space="preserve">            Intereses</t>
  </si>
  <si>
    <t>XXVIII.- Atrasos de intereses al final del período</t>
  </si>
  <si>
    <t>Notas</t>
  </si>
  <si>
    <t>1/ Hay renglones que no presentan sumatoria en la columna 'Total', debido a que reflejan balance a un periodo determinado.</t>
  </si>
  <si>
    <t>2/ Los pagos en atraso al inicio del período corresponde a atraso técnico por ser dia inhábil.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</si>
</sst>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6" formatCode="#,##0.0"/>
    <numFmt numFmtId="167" formatCode="_(* #,##0.0_);_(* \(#,##0.0\);_(* &quot;-&quot;??_);_(@_)"/>
    <numFmt numFmtId="168" formatCode="_(* #,##0.000_);_(* \(#,##0.000\);_(* &quot;-&quot;??_);_(@_)"/>
    <numFmt numFmtId="169" formatCode="&quot;Evolución de la Deuda Pública Interna del Sector Público No Financiero durante el Período enero - &quot;[$-1540A]mmmm\ yyyy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3"/>
      <color indexed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Arial"/>
      <family val="2"/>
    </font>
    <font>
      <b/>
      <u/>
      <sz val="11"/>
      <color theme="0"/>
      <name val="Arial"/>
      <family val="2"/>
    </font>
    <font>
      <b/>
      <u/>
      <sz val="11"/>
      <color theme="1"/>
      <name val="Arial"/>
      <family val="2"/>
    </font>
    <font>
      <b/>
      <u val="singleAccounting"/>
      <sz val="11"/>
      <name val="Arial"/>
      <family val="2"/>
    </font>
    <font>
      <b/>
      <u val="singleAccounting"/>
      <sz val="11"/>
      <color theme="1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b/>
      <u/>
      <sz val="11"/>
      <name val="Arial"/>
      <family val="2"/>
    </font>
    <font>
      <b/>
      <i/>
      <u/>
      <sz val="11"/>
      <color theme="0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i/>
      <sz val="11"/>
      <color rgb="FF0070C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b/>
      <sz val="11"/>
      <color theme="3" tint="0.3999755851924192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0" fontId="2" fillId="0" borderId="0" xfId="1" applyFont="1"/>
    <xf numFmtId="0" fontId="3" fillId="0" borderId="0" xfId="1" applyFont="1"/>
    <xf numFmtId="164" fontId="3" fillId="0" borderId="0" xfId="2" applyFont="1" applyFill="1" applyBorder="1" applyAlignment="1" applyProtection="1"/>
    <xf numFmtId="164" fontId="4" fillId="0" borderId="0" xfId="2" applyFont="1" applyFill="1" applyBorder="1" applyAlignment="1" applyProtection="1"/>
    <xf numFmtId="164" fontId="5" fillId="0" borderId="0" xfId="2" applyFont="1" applyFill="1" applyBorder="1" applyAlignment="1" applyProtection="1"/>
    <xf numFmtId="164" fontId="6" fillId="0" borderId="0" xfId="2" applyFont="1" applyFill="1" applyBorder="1" applyAlignment="1" applyProtection="1"/>
    <xf numFmtId="0" fontId="5" fillId="0" borderId="0" xfId="1" applyFont="1"/>
    <xf numFmtId="0" fontId="4" fillId="0" borderId="0" xfId="1" applyFont="1"/>
    <xf numFmtId="0" fontId="7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166" fontId="10" fillId="2" borderId="1" xfId="1" applyNumberFormat="1" applyFont="1" applyFill="1" applyBorder="1" applyAlignment="1">
      <alignment horizontal="center" vertical="center"/>
    </xf>
    <xf numFmtId="164" fontId="10" fillId="2" borderId="1" xfId="2" applyFont="1" applyFill="1" applyBorder="1" applyAlignment="1" applyProtection="1">
      <alignment horizontal="center" vertical="center"/>
    </xf>
    <xf numFmtId="0" fontId="5" fillId="0" borderId="0" xfId="1" applyFont="1" applyAlignment="1">
      <alignment horizontal="center" vertical="center"/>
    </xf>
    <xf numFmtId="39" fontId="6" fillId="4" borderId="2" xfId="1" applyNumberFormat="1" applyFont="1" applyFill="1" applyBorder="1"/>
    <xf numFmtId="164" fontId="6" fillId="4" borderId="3" xfId="2" applyFont="1" applyFill="1" applyBorder="1" applyAlignment="1" applyProtection="1"/>
    <xf numFmtId="164" fontId="6" fillId="4" borderId="4" xfId="3" applyFont="1" applyFill="1" applyBorder="1" applyAlignment="1" applyProtection="1"/>
    <xf numFmtId="164" fontId="5" fillId="0" borderId="0" xfId="1" applyNumberFormat="1" applyFont="1"/>
    <xf numFmtId="39" fontId="6" fillId="4" borderId="0" xfId="1" applyNumberFormat="1" applyFont="1" applyFill="1"/>
    <xf numFmtId="164" fontId="6" fillId="4" borderId="5" xfId="2" applyFont="1" applyFill="1" applyBorder="1" applyAlignment="1" applyProtection="1"/>
    <xf numFmtId="164" fontId="6" fillId="4" borderId="6" xfId="2" applyFont="1" applyFill="1" applyBorder="1" applyAlignment="1" applyProtection="1"/>
    <xf numFmtId="0" fontId="12" fillId="0" borderId="0" xfId="1" applyFont="1"/>
    <xf numFmtId="166" fontId="13" fillId="0" borderId="0" xfId="1" applyNumberFormat="1" applyFont="1" applyAlignment="1">
      <alignment horizontal="left"/>
    </xf>
    <xf numFmtId="164" fontId="14" fillId="0" borderId="5" xfId="2" applyFont="1" applyFill="1" applyBorder="1" applyAlignment="1" applyProtection="1"/>
    <xf numFmtId="164" fontId="15" fillId="4" borderId="6" xfId="2" applyFont="1" applyFill="1" applyBorder="1" applyAlignment="1" applyProtection="1"/>
    <xf numFmtId="0" fontId="13" fillId="0" borderId="0" xfId="1" applyFont="1"/>
    <xf numFmtId="0" fontId="16" fillId="0" borderId="0" xfId="1" applyFont="1"/>
    <xf numFmtId="0" fontId="17" fillId="5" borderId="0" xfId="1" applyFont="1" applyFill="1" applyAlignment="1">
      <alignment horizontal="left" indent="1"/>
    </xf>
    <xf numFmtId="164" fontId="3" fillId="0" borderId="5" xfId="2" applyFont="1" applyFill="1" applyBorder="1" applyAlignment="1" applyProtection="1"/>
    <xf numFmtId="0" fontId="17" fillId="0" borderId="0" xfId="1" applyFont="1"/>
    <xf numFmtId="0" fontId="5" fillId="0" borderId="0" xfId="1" applyFont="1" applyAlignment="1">
      <alignment horizontal="left" indent="2"/>
    </xf>
    <xf numFmtId="164" fontId="5" fillId="0" borderId="5" xfId="2" applyFont="1" applyFill="1" applyBorder="1" applyAlignment="1" applyProtection="1"/>
    <xf numFmtId="164" fontId="5" fillId="0" borderId="6" xfId="2" applyFont="1" applyFill="1" applyBorder="1" applyAlignment="1" applyProtection="1"/>
    <xf numFmtId="164" fontId="6" fillId="0" borderId="6" xfId="2" applyFont="1" applyFill="1" applyBorder="1" applyAlignment="1" applyProtection="1"/>
    <xf numFmtId="0" fontId="13" fillId="5" borderId="0" xfId="1" applyFont="1" applyFill="1"/>
    <xf numFmtId="164" fontId="18" fillId="0" borderId="5" xfId="2" applyFont="1" applyFill="1" applyBorder="1" applyAlignment="1" applyProtection="1"/>
    <xf numFmtId="164" fontId="13" fillId="4" borderId="6" xfId="2" applyFont="1" applyFill="1" applyBorder="1" applyAlignment="1" applyProtection="1"/>
    <xf numFmtId="0" fontId="19" fillId="0" borderId="0" xfId="1" applyFont="1"/>
    <xf numFmtId="0" fontId="20" fillId="5" borderId="0" xfId="1" applyFont="1" applyFill="1" applyAlignment="1">
      <alignment horizontal="left"/>
    </xf>
    <xf numFmtId="0" fontId="21" fillId="0" borderId="0" xfId="1" applyFont="1"/>
    <xf numFmtId="0" fontId="4" fillId="4" borderId="7" xfId="1" applyFont="1" applyFill="1" applyBorder="1"/>
    <xf numFmtId="164" fontId="6" fillId="4" borderId="8" xfId="2" applyFont="1" applyFill="1" applyBorder="1" applyAlignment="1" applyProtection="1"/>
    <xf numFmtId="164" fontId="6" fillId="4" borderId="9" xfId="2" applyFont="1" applyFill="1" applyBorder="1" applyAlignment="1" applyProtection="1"/>
    <xf numFmtId="0" fontId="10" fillId="0" borderId="0" xfId="1" applyFont="1"/>
    <xf numFmtId="0" fontId="6" fillId="0" borderId="0" xfId="1" applyFont="1"/>
    <xf numFmtId="166" fontId="2" fillId="0" borderId="0" xfId="1" applyNumberFormat="1" applyFont="1"/>
    <xf numFmtId="166" fontId="6" fillId="0" borderId="0" xfId="1" applyNumberFormat="1" applyFont="1" applyAlignment="1">
      <alignment horizontal="center"/>
    </xf>
    <xf numFmtId="164" fontId="10" fillId="0" borderId="0" xfId="2" applyFont="1" applyFill="1" applyBorder="1" applyAlignment="1" applyProtection="1">
      <alignment horizontal="center"/>
    </xf>
    <xf numFmtId="164" fontId="6" fillId="0" borderId="0" xfId="2" applyFont="1" applyFill="1" applyBorder="1" applyAlignment="1" applyProtection="1">
      <alignment horizontal="center"/>
    </xf>
    <xf numFmtId="39" fontId="4" fillId="4" borderId="7" xfId="1" applyNumberFormat="1" applyFont="1" applyFill="1" applyBorder="1"/>
    <xf numFmtId="164" fontId="4" fillId="4" borderId="8" xfId="2" applyFont="1" applyFill="1" applyBorder="1" applyAlignment="1" applyProtection="1"/>
    <xf numFmtId="164" fontId="4" fillId="4" borderId="9" xfId="2" applyFont="1" applyFill="1" applyBorder="1" applyAlignment="1" applyProtection="1"/>
    <xf numFmtId="0" fontId="2" fillId="0" borderId="0" xfId="1" quotePrefix="1" applyFont="1"/>
    <xf numFmtId="166" fontId="5" fillId="0" borderId="0" xfId="1" applyNumberFormat="1" applyFont="1" applyAlignment="1">
      <alignment horizontal="left" indent="3"/>
    </xf>
    <xf numFmtId="166" fontId="22" fillId="0" borderId="0" xfId="1" applyNumberFormat="1" applyFont="1" applyAlignment="1">
      <alignment horizontal="left" indent="5"/>
    </xf>
    <xf numFmtId="164" fontId="23" fillId="0" borderId="5" xfId="2" applyFont="1" applyFill="1" applyBorder="1" applyAlignment="1" applyProtection="1"/>
    <xf numFmtId="164" fontId="24" fillId="4" borderId="6" xfId="2" applyFont="1" applyFill="1" applyBorder="1" applyAlignment="1" applyProtection="1"/>
    <xf numFmtId="0" fontId="22" fillId="0" borderId="0" xfId="1" applyFont="1"/>
    <xf numFmtId="167" fontId="3" fillId="0" borderId="5" xfId="3" applyNumberFormat="1" applyFont="1" applyFill="1" applyBorder="1" applyAlignment="1" applyProtection="1">
      <protection locked="0"/>
    </xf>
    <xf numFmtId="167" fontId="5" fillId="0" borderId="5" xfId="3" applyNumberFormat="1" applyFont="1" applyFill="1" applyBorder="1" applyAlignment="1" applyProtection="1">
      <protection locked="0"/>
    </xf>
    <xf numFmtId="164" fontId="5" fillId="0" borderId="5" xfId="2" applyFont="1" applyFill="1" applyBorder="1" applyAlignment="1" applyProtection="1">
      <protection locked="0"/>
    </xf>
    <xf numFmtId="164" fontId="4" fillId="4" borderId="6" xfId="2" applyFont="1" applyFill="1" applyBorder="1" applyAlignment="1" applyProtection="1"/>
    <xf numFmtId="164" fontId="3" fillId="0" borderId="6" xfId="2" applyFont="1" applyFill="1" applyBorder="1" applyAlignment="1" applyProtection="1"/>
    <xf numFmtId="164" fontId="4" fillId="0" borderId="6" xfId="2" applyFont="1" applyFill="1" applyBorder="1" applyAlignment="1" applyProtection="1"/>
    <xf numFmtId="0" fontId="10" fillId="0" borderId="0" xfId="1" quotePrefix="1" applyFont="1"/>
    <xf numFmtId="164" fontId="5" fillId="4" borderId="6" xfId="2" applyFont="1" applyFill="1" applyBorder="1" applyAlignment="1" applyProtection="1"/>
    <xf numFmtId="166" fontId="5" fillId="0" borderId="0" xfId="1" applyNumberFormat="1" applyFont="1"/>
    <xf numFmtId="164" fontId="6" fillId="0" borderId="5" xfId="2" applyFont="1" applyFill="1" applyBorder="1" applyAlignment="1" applyProtection="1"/>
    <xf numFmtId="164" fontId="6" fillId="0" borderId="0" xfId="2" applyFont="1" applyFill="1" applyBorder="1" applyProtection="1"/>
    <xf numFmtId="164" fontId="5" fillId="0" borderId="0" xfId="2" applyFont="1" applyFill="1" applyProtection="1"/>
    <xf numFmtId="166" fontId="4" fillId="4" borderId="10" xfId="1" applyNumberFormat="1" applyFont="1" applyFill="1" applyBorder="1"/>
    <xf numFmtId="164" fontId="4" fillId="4" borderId="11" xfId="2" applyFont="1" applyFill="1" applyBorder="1" applyAlignment="1" applyProtection="1"/>
    <xf numFmtId="164" fontId="4" fillId="4" borderId="12" xfId="2" applyFont="1" applyFill="1" applyBorder="1" applyAlignment="1" applyProtection="1"/>
    <xf numFmtId="166" fontId="4" fillId="4" borderId="7" xfId="1" applyNumberFormat="1" applyFont="1" applyFill="1" applyBorder="1"/>
    <xf numFmtId="166" fontId="22" fillId="0" borderId="0" xfId="1" applyNumberFormat="1" applyFont="1" applyAlignment="1">
      <alignment horizontal="left" indent="6"/>
    </xf>
    <xf numFmtId="164" fontId="23" fillId="0" borderId="6" xfId="2" applyFont="1" applyFill="1" applyBorder="1" applyAlignment="1" applyProtection="1"/>
    <xf numFmtId="166" fontId="5" fillId="0" borderId="0" xfId="1" applyNumberFormat="1" applyFont="1" applyAlignment="1">
      <alignment horizontal="left" indent="4"/>
    </xf>
    <xf numFmtId="167" fontId="3" fillId="0" borderId="5" xfId="3" applyNumberFormat="1" applyFont="1" applyFill="1" applyBorder="1" applyAlignment="1" applyProtection="1"/>
    <xf numFmtId="0" fontId="16" fillId="0" borderId="0" xfId="1" quotePrefix="1" applyFont="1"/>
    <xf numFmtId="166" fontId="22" fillId="0" borderId="0" xfId="1" applyNumberFormat="1" applyFont="1" applyAlignment="1">
      <alignment horizontal="left" indent="3"/>
    </xf>
    <xf numFmtId="164" fontId="25" fillId="4" borderId="6" xfId="2" applyFont="1" applyFill="1" applyBorder="1" applyAlignment="1" applyProtection="1"/>
    <xf numFmtId="164" fontId="5" fillId="0" borderId="8" xfId="2" applyFont="1" applyFill="1" applyBorder="1" applyAlignment="1" applyProtection="1"/>
    <xf numFmtId="164" fontId="6" fillId="0" borderId="9" xfId="2" applyFont="1" applyFill="1" applyBorder="1" applyAlignment="1" applyProtection="1"/>
    <xf numFmtId="168" fontId="6" fillId="0" borderId="5" xfId="2" applyNumberFormat="1" applyFont="1" applyFill="1" applyBorder="1" applyAlignment="1" applyProtection="1"/>
    <xf numFmtId="166" fontId="6" fillId="0" borderId="0" xfId="1" applyNumberFormat="1" applyFont="1" applyAlignment="1">
      <alignment horizontal="left" indent="3"/>
    </xf>
    <xf numFmtId="166" fontId="20" fillId="0" borderId="0" xfId="1" applyNumberFormat="1" applyFont="1"/>
    <xf numFmtId="164" fontId="5" fillId="5" borderId="5" xfId="2" applyFont="1" applyFill="1" applyBorder="1" applyAlignment="1" applyProtection="1"/>
    <xf numFmtId="166" fontId="5" fillId="0" borderId="7" xfId="1" applyNumberFormat="1" applyFont="1" applyBorder="1" applyAlignment="1">
      <alignment horizontal="left" indent="3"/>
    </xf>
    <xf numFmtId="164" fontId="13" fillId="0" borderId="0" xfId="1" applyNumberFormat="1" applyFont="1"/>
    <xf numFmtId="4" fontId="13" fillId="0" borderId="0" xfId="1" applyNumberFormat="1" applyFont="1"/>
    <xf numFmtId="166" fontId="11" fillId="3" borderId="1" xfId="1" applyNumberFormat="1" applyFont="1" applyFill="1" applyBorder="1" applyAlignment="1">
      <alignment horizontal="center"/>
    </xf>
    <xf numFmtId="0" fontId="26" fillId="0" borderId="0" xfId="1" applyFont="1" applyAlignment="1">
      <alignment horizontal="left" vertical="center" wrapText="1"/>
    </xf>
    <xf numFmtId="0" fontId="26" fillId="0" borderId="0" xfId="4" applyFont="1" applyAlignment="1">
      <alignment horizontal="left" vertical="center" wrapText="1"/>
    </xf>
    <xf numFmtId="0" fontId="7" fillId="0" borderId="0" xfId="1" applyFont="1" applyAlignment="1">
      <alignment horizontal="center"/>
    </xf>
    <xf numFmtId="166" fontId="9" fillId="0" borderId="1" xfId="1" applyNumberFormat="1" applyFont="1" applyBorder="1" applyAlignment="1">
      <alignment horizontal="center" wrapText="1"/>
    </xf>
    <xf numFmtId="169" fontId="8" fillId="0" borderId="0" xfId="1" applyNumberFormat="1" applyFont="1" applyAlignment="1">
      <alignment horizontal="center" vertical="center" wrapText="1"/>
    </xf>
  </cellXfs>
  <cellStyles count="5">
    <cellStyle name="Comma 2" xfId="2" xr:uid="{BF9923F3-750F-411E-AA51-45B01ECD8EE7}"/>
    <cellStyle name="Comma 2 2 2" xfId="3" xr:uid="{99B42914-0866-4065-82A8-0D202B6B1DE4}"/>
    <cellStyle name="Normal" xfId="0" builtinId="0"/>
    <cellStyle name="Normal 2 2" xfId="1" xr:uid="{B240FD93-7202-4063-97DD-539C0F398D41}"/>
    <cellStyle name="Normal 2 2 2 2 2 2" xfId="4" xr:uid="{839F471B-15D6-44E6-A8CB-328B3F18C7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702188</xdr:colOff>
      <xdr:row>1</xdr:row>
      <xdr:rowOff>94690</xdr:rowOff>
    </xdr:from>
    <xdr:to>
      <xdr:col>12</xdr:col>
      <xdr:colOff>10924</xdr:colOff>
      <xdr:row>6</xdr:row>
      <xdr:rowOff>42632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C5121246-11CA-4E05-BADD-0C4EA89A2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741538" y="285190"/>
          <a:ext cx="937511" cy="948067"/>
        </a:xfrm>
        <a:prstGeom prst="rect">
          <a:avLst/>
        </a:prstGeom>
      </xdr:spPr>
    </xdr:pic>
    <xdr:clientData/>
  </xdr:twoCellAnchor>
  <xdr:twoCellAnchor editAs="oneCell">
    <xdr:from>
      <xdr:col>1</xdr:col>
      <xdr:colOff>2405062</xdr:colOff>
      <xdr:row>0</xdr:row>
      <xdr:rowOff>0</xdr:rowOff>
    </xdr:from>
    <xdr:to>
      <xdr:col>1</xdr:col>
      <xdr:colOff>3876908</xdr:colOff>
      <xdr:row>6</xdr:row>
      <xdr:rowOff>59531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E2E43D-1AC7-4CC6-98C6-01A6CB232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47937" y="0"/>
          <a:ext cx="1471846" cy="1250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C5D88-191D-48D2-9F28-7541043F4D10}">
  <sheetPr codeName="Sheet1">
    <pageSetUpPr fitToPage="1"/>
  </sheetPr>
  <dimension ref="A1:AB247"/>
  <sheetViews>
    <sheetView showGridLines="0" tabSelected="1" zoomScale="80" zoomScaleNormal="80" workbookViewId="0"/>
  </sheetViews>
  <sheetFormatPr defaultColWidth="9.140625" defaultRowHeight="15" x14ac:dyDescent="0.25"/>
  <cols>
    <col min="1" max="1" width="2.140625" style="1" customWidth="1"/>
    <col min="2" max="2" width="63.5703125" style="7" bestFit="1" customWidth="1"/>
    <col min="3" max="4" width="12.42578125" style="5" bestFit="1" customWidth="1"/>
    <col min="5" max="5" width="13.7109375" style="5" bestFit="1" customWidth="1"/>
    <col min="6" max="9" width="12.42578125" style="5" bestFit="1" customWidth="1"/>
    <col min="10" max="10" width="7.140625" style="5" bestFit="1" customWidth="1"/>
    <col min="11" max="11" width="6.7109375" style="5" bestFit="1" customWidth="1"/>
    <col min="12" max="13" width="7.140625" style="5" bestFit="1" customWidth="1"/>
    <col min="14" max="14" width="6.140625" style="5" bestFit="1" customWidth="1"/>
    <col min="15" max="15" width="21.42578125" style="6" bestFit="1" customWidth="1"/>
    <col min="16" max="16" width="9.85546875" style="7" bestFit="1" customWidth="1"/>
    <col min="17" max="24" width="9.140625" style="7"/>
    <col min="25" max="25" width="10.140625" style="7" bestFit="1" customWidth="1"/>
    <col min="26" max="16384" width="9.140625" style="7"/>
  </cols>
  <sheetData>
    <row r="1" spans="1:28" x14ac:dyDescent="0.25">
      <c r="B1" s="2"/>
      <c r="C1" s="3"/>
      <c r="D1" s="3"/>
      <c r="E1" s="3"/>
      <c r="F1" s="3"/>
      <c r="G1" s="3"/>
      <c r="H1" s="3"/>
      <c r="I1" s="3"/>
      <c r="J1" s="3"/>
      <c r="K1" s="3"/>
      <c r="L1" s="4"/>
    </row>
    <row r="2" spans="1:28" x14ac:dyDescent="0.25">
      <c r="B2" s="8"/>
      <c r="C2" s="3"/>
      <c r="D2" s="3"/>
      <c r="E2" s="3"/>
      <c r="F2" s="3"/>
      <c r="G2" s="3"/>
      <c r="H2" s="3"/>
      <c r="I2" s="3"/>
      <c r="J2" s="3"/>
      <c r="K2" s="3"/>
      <c r="L2" s="4"/>
    </row>
    <row r="3" spans="1:28" x14ac:dyDescent="0.25">
      <c r="B3" s="2"/>
      <c r="C3" s="3"/>
      <c r="D3" s="3"/>
      <c r="E3" s="3"/>
      <c r="F3" s="3"/>
      <c r="G3" s="3"/>
      <c r="H3" s="3"/>
      <c r="I3" s="3"/>
      <c r="J3" s="3"/>
      <c r="K3" s="3"/>
      <c r="L3" s="4"/>
      <c r="N3" s="6"/>
    </row>
    <row r="4" spans="1:28" ht="15.75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4"/>
    </row>
    <row r="5" spans="1:28" ht="16.5" x14ac:dyDescent="0.25"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</row>
    <row r="6" spans="1:28" ht="16.5" x14ac:dyDescent="0.2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28" ht="6.75" customHeight="1" x14ac:dyDescent="0.25"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</row>
    <row r="8" spans="1:28" ht="18" x14ac:dyDescent="0.2">
      <c r="B8" s="95">
        <v>46204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</row>
    <row r="9" spans="1:28" ht="17.25" thickBot="1" x14ac:dyDescent="0.3">
      <c r="B9" s="94" t="s">
        <v>0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</row>
    <row r="10" spans="1:28" s="13" customFormat="1" ht="35.25" customHeight="1" thickBot="1" x14ac:dyDescent="0.3">
      <c r="A10" s="10"/>
      <c r="B10" s="11" t="s">
        <v>1</v>
      </c>
      <c r="C10" s="12" t="s">
        <v>2</v>
      </c>
      <c r="D10" s="12" t="s">
        <v>3</v>
      </c>
      <c r="E10" s="12" t="s">
        <v>4</v>
      </c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2" t="s">
        <v>10</v>
      </c>
      <c r="L10" s="12" t="s">
        <v>11</v>
      </c>
      <c r="M10" s="12" t="s">
        <v>12</v>
      </c>
      <c r="N10" s="12" t="s">
        <v>13</v>
      </c>
      <c r="O10" s="12" t="s">
        <v>14</v>
      </c>
    </row>
    <row r="12" spans="1:28" ht="16.5" customHeight="1" thickBot="1" x14ac:dyDescent="0.3">
      <c r="B12" s="90" t="s">
        <v>15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4" spans="1:28" ht="15.75" thickBot="1" x14ac:dyDescent="0.3">
      <c r="B14" s="14" t="s">
        <v>16</v>
      </c>
      <c r="C14" s="15">
        <f>+C15+C26</f>
        <v>0</v>
      </c>
      <c r="D14" s="15">
        <f t="shared" ref="D14:N14" si="0">+D15+D26</f>
        <v>0</v>
      </c>
      <c r="E14" s="15">
        <f t="shared" si="0"/>
        <v>100000</v>
      </c>
      <c r="F14" s="15">
        <f t="shared" si="0"/>
        <v>0</v>
      </c>
      <c r="G14" s="15">
        <f t="shared" si="0"/>
        <v>60000</v>
      </c>
      <c r="H14" s="15">
        <f t="shared" si="0"/>
        <v>0</v>
      </c>
      <c r="I14" s="15">
        <f t="shared" si="0"/>
        <v>0</v>
      </c>
      <c r="J14" s="15">
        <f t="shared" si="0"/>
        <v>0</v>
      </c>
      <c r="K14" s="15">
        <f t="shared" si="0"/>
        <v>0</v>
      </c>
      <c r="L14" s="15">
        <f t="shared" si="0"/>
        <v>0</v>
      </c>
      <c r="M14" s="15">
        <f t="shared" si="0"/>
        <v>0</v>
      </c>
      <c r="N14" s="15">
        <f t="shared" si="0"/>
        <v>0</v>
      </c>
      <c r="O14" s="16">
        <f>+O15+O26</f>
        <v>160000</v>
      </c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ht="15.75" thickTop="1" x14ac:dyDescent="0.25">
      <c r="B15" s="18" t="s">
        <v>17</v>
      </c>
      <c r="C15" s="19">
        <f t="shared" ref="C15:O15" si="1">+C16+C20</f>
        <v>0</v>
      </c>
      <c r="D15" s="19">
        <f t="shared" si="1"/>
        <v>0</v>
      </c>
      <c r="E15" s="19">
        <f t="shared" si="1"/>
        <v>100000</v>
      </c>
      <c r="F15" s="20">
        <f t="shared" si="1"/>
        <v>0</v>
      </c>
      <c r="G15" s="20">
        <f t="shared" si="1"/>
        <v>60000</v>
      </c>
      <c r="H15" s="20">
        <f>+H16+H20</f>
        <v>0</v>
      </c>
      <c r="I15" s="20">
        <f t="shared" si="1"/>
        <v>0</v>
      </c>
      <c r="J15" s="20">
        <f t="shared" si="1"/>
        <v>0</v>
      </c>
      <c r="K15" s="20">
        <f t="shared" si="1"/>
        <v>0</v>
      </c>
      <c r="L15" s="20">
        <f t="shared" si="1"/>
        <v>0</v>
      </c>
      <c r="M15" s="20">
        <f t="shared" si="1"/>
        <v>0</v>
      </c>
      <c r="N15" s="20">
        <f t="shared" si="1"/>
        <v>0</v>
      </c>
      <c r="O15" s="20">
        <f t="shared" si="1"/>
        <v>160000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8" s="25" customFormat="1" ht="19.5" x14ac:dyDescent="0.55000000000000004">
      <c r="A16" s="21"/>
      <c r="B16" s="22" t="s">
        <v>18</v>
      </c>
      <c r="C16" s="23">
        <f t="shared" ref="C16:O16" si="2">SUM(C17:C18)</f>
        <v>0</v>
      </c>
      <c r="D16" s="23">
        <f t="shared" si="2"/>
        <v>0</v>
      </c>
      <c r="E16" s="23">
        <f t="shared" si="2"/>
        <v>100000</v>
      </c>
      <c r="F16" s="23">
        <f t="shared" si="2"/>
        <v>0</v>
      </c>
      <c r="G16" s="23">
        <f t="shared" si="2"/>
        <v>60000</v>
      </c>
      <c r="H16" s="23">
        <f t="shared" si="2"/>
        <v>0</v>
      </c>
      <c r="I16" s="23">
        <f t="shared" si="2"/>
        <v>0</v>
      </c>
      <c r="J16" s="23">
        <f t="shared" si="2"/>
        <v>0</v>
      </c>
      <c r="K16" s="23">
        <f t="shared" si="2"/>
        <v>0</v>
      </c>
      <c r="L16" s="23">
        <f t="shared" si="2"/>
        <v>0</v>
      </c>
      <c r="M16" s="23">
        <f t="shared" si="2"/>
        <v>0</v>
      </c>
      <c r="N16" s="23">
        <f t="shared" si="2"/>
        <v>0</v>
      </c>
      <c r="O16" s="24">
        <f t="shared" si="2"/>
        <v>160000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s="29" customFormat="1" x14ac:dyDescent="0.25">
      <c r="A17" s="26"/>
      <c r="B17" s="27" t="s">
        <v>19</v>
      </c>
      <c r="C17" s="28">
        <v>0</v>
      </c>
      <c r="D17" s="28">
        <v>0</v>
      </c>
      <c r="E17" s="28">
        <v>100000</v>
      </c>
      <c r="F17" s="28">
        <v>0</v>
      </c>
      <c r="G17" s="28">
        <v>60000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0">
        <f>SUM(C17:N17)</f>
        <v>160000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s="29" customFormat="1" x14ac:dyDescent="0.25">
      <c r="A18" s="26"/>
      <c r="B18" s="27" t="s">
        <v>20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0">
        <f t="shared" ref="O18" si="3">SUM(C18:N18)</f>
        <v>0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spans="1:25" s="29" customFormat="1" x14ac:dyDescent="0.25">
      <c r="A19" s="26"/>
      <c r="B19" s="30"/>
      <c r="C19" s="28"/>
      <c r="D19" s="31"/>
      <c r="E19" s="32"/>
      <c r="F19" s="32"/>
      <c r="G19" s="32"/>
      <c r="H19" s="32"/>
      <c r="I19" s="32"/>
      <c r="J19" s="31"/>
      <c r="K19" s="31"/>
      <c r="L19" s="32"/>
      <c r="M19" s="32"/>
      <c r="N19" s="32"/>
      <c r="O19" s="33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s="25" customFormat="1" x14ac:dyDescent="0.25">
      <c r="A20" s="21"/>
      <c r="B20" s="34" t="s">
        <v>21</v>
      </c>
      <c r="C20" s="35">
        <f>C21</f>
        <v>0</v>
      </c>
      <c r="D20" s="35">
        <f t="shared" ref="D20:N20" si="4">D21</f>
        <v>0</v>
      </c>
      <c r="E20" s="35">
        <f t="shared" si="4"/>
        <v>0</v>
      </c>
      <c r="F20" s="35">
        <f t="shared" si="4"/>
        <v>0</v>
      </c>
      <c r="G20" s="35">
        <f t="shared" si="4"/>
        <v>0</v>
      </c>
      <c r="H20" s="35">
        <f t="shared" si="4"/>
        <v>0</v>
      </c>
      <c r="I20" s="35">
        <f t="shared" si="4"/>
        <v>0</v>
      </c>
      <c r="J20" s="35">
        <f t="shared" si="4"/>
        <v>0</v>
      </c>
      <c r="K20" s="35">
        <f t="shared" si="4"/>
        <v>0</v>
      </c>
      <c r="L20" s="35">
        <f t="shared" si="4"/>
        <v>0</v>
      </c>
      <c r="M20" s="35">
        <f t="shared" si="4"/>
        <v>0</v>
      </c>
      <c r="N20" s="35">
        <f t="shared" si="4"/>
        <v>0</v>
      </c>
      <c r="O20" s="36">
        <f>O21</f>
        <v>0</v>
      </c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s="39" customFormat="1" ht="19.5" x14ac:dyDescent="0.55000000000000004">
      <c r="A21" s="37"/>
      <c r="B21" s="38" t="s">
        <v>22</v>
      </c>
      <c r="C21" s="23">
        <f>C22+C23+C24</f>
        <v>0</v>
      </c>
      <c r="D21" s="23">
        <f t="shared" ref="D21:O21" si="5">D22+D23+D24</f>
        <v>0</v>
      </c>
      <c r="E21" s="23">
        <f t="shared" si="5"/>
        <v>0</v>
      </c>
      <c r="F21" s="23">
        <f t="shared" si="5"/>
        <v>0</v>
      </c>
      <c r="G21" s="23">
        <f t="shared" si="5"/>
        <v>0</v>
      </c>
      <c r="H21" s="23">
        <f t="shared" si="5"/>
        <v>0</v>
      </c>
      <c r="I21" s="23">
        <f t="shared" si="5"/>
        <v>0</v>
      </c>
      <c r="J21" s="23">
        <f t="shared" si="5"/>
        <v>0</v>
      </c>
      <c r="K21" s="23">
        <f t="shared" si="5"/>
        <v>0</v>
      </c>
      <c r="L21" s="23">
        <f t="shared" si="5"/>
        <v>0</v>
      </c>
      <c r="M21" s="23">
        <f t="shared" si="5"/>
        <v>0</v>
      </c>
      <c r="N21" s="23">
        <f t="shared" si="5"/>
        <v>0</v>
      </c>
      <c r="O21" s="24">
        <f t="shared" si="5"/>
        <v>0</v>
      </c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s="29" customFormat="1" x14ac:dyDescent="0.25">
      <c r="A22" s="26"/>
      <c r="B22" s="27" t="s">
        <v>23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0">
        <f>SUM(C22:N22)</f>
        <v>0</v>
      </c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s="29" customFormat="1" x14ac:dyDescent="0.25">
      <c r="A23" s="26"/>
      <c r="B23" s="27" t="s">
        <v>24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0">
        <f>SUM(C23:N23)</f>
        <v>0</v>
      </c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x14ac:dyDescent="0.25">
      <c r="B24" s="27" t="s">
        <v>25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0">
        <f>SUM(C24:N24)</f>
        <v>0</v>
      </c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x14ac:dyDescent="0.25">
      <c r="B25" s="27"/>
      <c r="C25" s="31"/>
      <c r="D25" s="31"/>
      <c r="E25" s="32"/>
      <c r="F25" s="32"/>
      <c r="G25" s="32"/>
      <c r="H25" s="32"/>
      <c r="I25" s="32" t="e">
        <f>#REF!/1000000</f>
        <v>#REF!</v>
      </c>
      <c r="J25" s="32" t="e">
        <f>#REF!/1000000</f>
        <v>#REF!</v>
      </c>
      <c r="K25" s="32"/>
      <c r="L25" s="32"/>
      <c r="M25" s="32"/>
      <c r="N25" s="32"/>
      <c r="O25" s="33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x14ac:dyDescent="0.25">
      <c r="B26" s="40" t="s">
        <v>26</v>
      </c>
      <c r="C26" s="41">
        <f>+C27</f>
        <v>0</v>
      </c>
      <c r="D26" s="41">
        <f t="shared" ref="D26:N26" si="6">+D27</f>
        <v>0</v>
      </c>
      <c r="E26" s="41">
        <f t="shared" si="6"/>
        <v>0</v>
      </c>
      <c r="F26" s="41">
        <f t="shared" si="6"/>
        <v>0</v>
      </c>
      <c r="G26" s="41">
        <f t="shared" si="6"/>
        <v>0</v>
      </c>
      <c r="H26" s="41">
        <f t="shared" si="6"/>
        <v>0</v>
      </c>
      <c r="I26" s="41">
        <f t="shared" si="6"/>
        <v>0</v>
      </c>
      <c r="J26" s="41">
        <f t="shared" si="6"/>
        <v>0</v>
      </c>
      <c r="K26" s="41">
        <f t="shared" si="6"/>
        <v>0</v>
      </c>
      <c r="L26" s="41">
        <f t="shared" si="6"/>
        <v>0</v>
      </c>
      <c r="M26" s="41">
        <f t="shared" si="6"/>
        <v>0</v>
      </c>
      <c r="N26" s="41">
        <f t="shared" si="6"/>
        <v>0</v>
      </c>
      <c r="O26" s="42">
        <f>+O27</f>
        <v>0</v>
      </c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s="44" customFormat="1" x14ac:dyDescent="0.25">
      <c r="A27" s="43"/>
      <c r="B27" s="27" t="s">
        <v>27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>
        <v>0</v>
      </c>
      <c r="O27" s="20">
        <f>SUM(C27:N27)</f>
        <v>0</v>
      </c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 ht="16.5" thickBot="1" x14ac:dyDescent="0.3">
      <c r="B29" s="90" t="s">
        <v>28</v>
      </c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x14ac:dyDescent="0.25">
      <c r="A30" s="45"/>
      <c r="B30" s="46"/>
      <c r="C30" s="47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17"/>
      <c r="Q30" s="17"/>
      <c r="R30" s="17"/>
      <c r="S30" s="17"/>
      <c r="T30" s="17"/>
      <c r="U30" s="17"/>
      <c r="V30" s="17"/>
      <c r="W30" s="17"/>
      <c r="X30" s="17"/>
      <c r="Y30" s="17"/>
    </row>
    <row r="31" spans="1:25" s="44" customFormat="1" x14ac:dyDescent="0.25">
      <c r="A31" s="43"/>
      <c r="B31" s="49" t="s">
        <v>29</v>
      </c>
      <c r="C31" s="50">
        <f>+C32+C34</f>
        <v>9313.1</v>
      </c>
      <c r="D31" s="50">
        <f>+D32+D34</f>
        <v>268.07829382564802</v>
      </c>
      <c r="E31" s="50">
        <f t="shared" ref="E31:N31" si="7">+E32+E34</f>
        <v>7578.0666666699999</v>
      </c>
      <c r="F31" s="50">
        <f t="shared" si="7"/>
        <v>75</v>
      </c>
      <c r="G31" s="50">
        <f t="shared" si="7"/>
        <v>262.15738451132796</v>
      </c>
      <c r="H31" s="50">
        <f t="shared" si="7"/>
        <v>341.66666666999998</v>
      </c>
      <c r="I31" s="50">
        <f t="shared" si="7"/>
        <v>0</v>
      </c>
      <c r="J31" s="50">
        <f>+J32+J34</f>
        <v>0</v>
      </c>
      <c r="K31" s="50">
        <f>+K32+K34</f>
        <v>0</v>
      </c>
      <c r="L31" s="50">
        <f t="shared" si="7"/>
        <v>0</v>
      </c>
      <c r="M31" s="50">
        <f t="shared" si="7"/>
        <v>0</v>
      </c>
      <c r="N31" s="50">
        <f t="shared" si="7"/>
        <v>0</v>
      </c>
      <c r="O31" s="51">
        <f>+O32+O34</f>
        <v>17838.069011676977</v>
      </c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5" x14ac:dyDescent="0.25">
      <c r="A32" s="52" t="s">
        <v>30</v>
      </c>
      <c r="B32" s="53" t="s">
        <v>31</v>
      </c>
      <c r="C32" s="28">
        <v>9238.1</v>
      </c>
      <c r="D32" s="28">
        <v>0</v>
      </c>
      <c r="E32" s="28">
        <v>7236.4</v>
      </c>
      <c r="F32" s="31">
        <v>0</v>
      </c>
      <c r="G32" s="31">
        <v>0</v>
      </c>
      <c r="H32" s="31">
        <v>0</v>
      </c>
      <c r="I32" s="31">
        <v>0</v>
      </c>
      <c r="J32" s="28">
        <v>0</v>
      </c>
      <c r="K32" s="28">
        <v>0</v>
      </c>
      <c r="L32" s="28">
        <v>0</v>
      </c>
      <c r="M32" s="28">
        <v>0</v>
      </c>
      <c r="N32" s="31">
        <v>0</v>
      </c>
      <c r="O32" s="20">
        <f>SUM(C32:N32)</f>
        <v>16474.5</v>
      </c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spans="1:25" s="57" customFormat="1" x14ac:dyDescent="0.25">
      <c r="A33" s="26"/>
      <c r="B33" s="54" t="s">
        <v>32</v>
      </c>
      <c r="C33" s="55">
        <v>9238.1</v>
      </c>
      <c r="D33" s="55">
        <v>0</v>
      </c>
      <c r="E33" s="55">
        <v>7236.4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6">
        <f>SUM(C33:N33)</f>
        <v>16474.5</v>
      </c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spans="1:25" x14ac:dyDescent="0.25">
      <c r="B34" s="30" t="s">
        <v>33</v>
      </c>
      <c r="C34" s="58">
        <v>75</v>
      </c>
      <c r="D34" s="58">
        <v>268.07829382564802</v>
      </c>
      <c r="E34" s="59">
        <v>341.66666666999998</v>
      </c>
      <c r="F34" s="59">
        <v>75</v>
      </c>
      <c r="G34" s="59">
        <v>262.15738451132796</v>
      </c>
      <c r="H34" s="60">
        <v>341.66666666999998</v>
      </c>
      <c r="I34" s="60">
        <v>0</v>
      </c>
      <c r="J34" s="60"/>
      <c r="K34" s="60"/>
      <c r="L34" s="60"/>
      <c r="M34" s="60"/>
      <c r="N34" s="60"/>
      <c r="O34" s="20">
        <f>SUM(C34:N34)</f>
        <v>1363.5690116769761</v>
      </c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spans="1:25" x14ac:dyDescent="0.25">
      <c r="B35" s="53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3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1:25" s="44" customFormat="1" x14ac:dyDescent="0.25">
      <c r="A36" s="43"/>
      <c r="B36" s="49" t="s">
        <v>34</v>
      </c>
      <c r="C36" s="50">
        <f>+C37+C39</f>
        <v>9313.1</v>
      </c>
      <c r="D36" s="50">
        <f>+D37+D39</f>
        <v>268.07829382564802</v>
      </c>
      <c r="E36" s="50">
        <f t="shared" ref="E36:N36" si="8">+E37+E39</f>
        <v>7578.0666666699999</v>
      </c>
      <c r="F36" s="50">
        <f t="shared" si="8"/>
        <v>75</v>
      </c>
      <c r="G36" s="50">
        <f t="shared" si="8"/>
        <v>262.15738451132796</v>
      </c>
      <c r="H36" s="50">
        <f t="shared" si="8"/>
        <v>341.66666666999998</v>
      </c>
      <c r="I36" s="50">
        <f t="shared" si="8"/>
        <v>0</v>
      </c>
      <c r="J36" s="50">
        <f t="shared" si="8"/>
        <v>0</v>
      </c>
      <c r="K36" s="50">
        <f t="shared" si="8"/>
        <v>0</v>
      </c>
      <c r="L36" s="50">
        <f t="shared" si="8"/>
        <v>0</v>
      </c>
      <c r="M36" s="50">
        <f t="shared" si="8"/>
        <v>0</v>
      </c>
      <c r="N36" s="50">
        <f t="shared" si="8"/>
        <v>0</v>
      </c>
      <c r="O36" s="51">
        <f>+O37+O39</f>
        <v>17838.069011676977</v>
      </c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1:25" x14ac:dyDescent="0.25">
      <c r="A37" s="52" t="s">
        <v>35</v>
      </c>
      <c r="B37" s="53" t="s">
        <v>31</v>
      </c>
      <c r="C37" s="31">
        <v>9238.1</v>
      </c>
      <c r="D37" s="31">
        <v>0</v>
      </c>
      <c r="E37" s="31">
        <v>7236.4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20">
        <f>SUM(C37:N37)</f>
        <v>16474.5</v>
      </c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spans="1:25" s="57" customFormat="1" x14ac:dyDescent="0.25">
      <c r="A38" s="26"/>
      <c r="B38" s="54" t="s">
        <v>32</v>
      </c>
      <c r="C38" s="55">
        <v>9238.1</v>
      </c>
      <c r="D38" s="55">
        <v>0</v>
      </c>
      <c r="E38" s="55">
        <v>7236.4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6">
        <f>SUM(C38:N38)</f>
        <v>16474.5</v>
      </c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spans="1:25" x14ac:dyDescent="0.25">
      <c r="B39" s="30" t="s">
        <v>33</v>
      </c>
      <c r="C39" s="58">
        <v>75</v>
      </c>
      <c r="D39" s="58">
        <v>268.07829382564802</v>
      </c>
      <c r="E39" s="59">
        <v>341.66666666999998</v>
      </c>
      <c r="F39" s="59">
        <v>75</v>
      </c>
      <c r="G39" s="59">
        <v>262.15738451132796</v>
      </c>
      <c r="H39" s="60">
        <v>341.66666666999998</v>
      </c>
      <c r="I39" s="60">
        <v>0</v>
      </c>
      <c r="J39" s="60"/>
      <c r="K39" s="60"/>
      <c r="L39" s="60"/>
      <c r="M39" s="60"/>
      <c r="N39" s="60"/>
      <c r="O39" s="20">
        <f>SUM(C39:N39)</f>
        <v>1363.5690116769761</v>
      </c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spans="1:25" x14ac:dyDescent="0.25">
      <c r="B40" s="53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3"/>
      <c r="P40" s="17"/>
      <c r="Q40" s="17"/>
      <c r="R40" s="17"/>
      <c r="S40" s="17"/>
      <c r="T40" s="17"/>
      <c r="U40" s="17"/>
      <c r="V40" s="17"/>
      <c r="W40" s="17"/>
      <c r="X40" s="17"/>
      <c r="Y40" s="17"/>
    </row>
    <row r="41" spans="1:25" x14ac:dyDescent="0.25">
      <c r="B41" s="49" t="s">
        <v>36</v>
      </c>
      <c r="C41" s="50">
        <f>+C42+C43</f>
        <v>0</v>
      </c>
      <c r="D41" s="50">
        <f t="shared" ref="D41:O41" si="9">+D42+D43</f>
        <v>0</v>
      </c>
      <c r="E41" s="50">
        <f t="shared" si="9"/>
        <v>0</v>
      </c>
      <c r="F41" s="50">
        <f t="shared" si="9"/>
        <v>0</v>
      </c>
      <c r="G41" s="50">
        <f t="shared" si="9"/>
        <v>0</v>
      </c>
      <c r="H41" s="50">
        <f t="shared" si="9"/>
        <v>0</v>
      </c>
      <c r="I41" s="50">
        <f t="shared" si="9"/>
        <v>0</v>
      </c>
      <c r="J41" s="50">
        <f t="shared" si="9"/>
        <v>0</v>
      </c>
      <c r="K41" s="50">
        <f t="shared" si="9"/>
        <v>0</v>
      </c>
      <c r="L41" s="50">
        <f t="shared" si="9"/>
        <v>0</v>
      </c>
      <c r="M41" s="50">
        <f t="shared" si="9"/>
        <v>0</v>
      </c>
      <c r="N41" s="50">
        <f t="shared" si="9"/>
        <v>0</v>
      </c>
      <c r="O41" s="51">
        <f t="shared" si="9"/>
        <v>0</v>
      </c>
      <c r="P41" s="17"/>
      <c r="Q41" s="17"/>
      <c r="R41" s="17"/>
      <c r="S41" s="17"/>
      <c r="T41" s="17"/>
      <c r="U41" s="17"/>
      <c r="V41" s="17"/>
      <c r="W41" s="17"/>
      <c r="X41" s="17"/>
      <c r="Y41" s="17"/>
    </row>
    <row r="42" spans="1:25" x14ac:dyDescent="0.25">
      <c r="A42" s="52" t="s">
        <v>37</v>
      </c>
      <c r="B42" s="53" t="s">
        <v>31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61">
        <f>SUM(C42:N42)</f>
        <v>0</v>
      </c>
      <c r="P42" s="17"/>
      <c r="Q42" s="17"/>
      <c r="R42" s="17"/>
      <c r="S42" s="17"/>
      <c r="T42" s="17"/>
      <c r="U42" s="17"/>
      <c r="V42" s="17"/>
      <c r="W42" s="17"/>
      <c r="X42" s="17"/>
      <c r="Y42" s="17"/>
    </row>
    <row r="43" spans="1:25" x14ac:dyDescent="0.25">
      <c r="B43" s="53" t="s">
        <v>38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61">
        <f>SUM(C43:N43)</f>
        <v>0</v>
      </c>
      <c r="P43" s="17"/>
      <c r="Q43" s="17"/>
      <c r="R43" s="17"/>
      <c r="S43" s="17"/>
      <c r="T43" s="17"/>
      <c r="U43" s="17"/>
      <c r="V43" s="17"/>
      <c r="W43" s="17"/>
      <c r="X43" s="17"/>
      <c r="Y43" s="17"/>
    </row>
    <row r="44" spans="1:25" x14ac:dyDescent="0.25">
      <c r="B44" s="53"/>
      <c r="C44" s="28"/>
      <c r="D44" s="28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3"/>
      <c r="P44" s="17"/>
      <c r="Q44" s="17"/>
      <c r="R44" s="17"/>
      <c r="S44" s="17"/>
      <c r="T44" s="17"/>
      <c r="U44" s="17"/>
      <c r="V44" s="17"/>
      <c r="W44" s="17"/>
      <c r="X44" s="17"/>
      <c r="Y44" s="17"/>
    </row>
    <row r="45" spans="1:25" x14ac:dyDescent="0.25">
      <c r="B45" s="49" t="s">
        <v>39</v>
      </c>
      <c r="C45" s="50">
        <f>+C46+C47</f>
        <v>0</v>
      </c>
      <c r="D45" s="50">
        <f t="shared" ref="D45:O45" si="10">+D46+D47</f>
        <v>0</v>
      </c>
      <c r="E45" s="50">
        <f t="shared" si="10"/>
        <v>0</v>
      </c>
      <c r="F45" s="50">
        <f t="shared" si="10"/>
        <v>0</v>
      </c>
      <c r="G45" s="50">
        <f t="shared" si="10"/>
        <v>0</v>
      </c>
      <c r="H45" s="50">
        <f t="shared" si="10"/>
        <v>0</v>
      </c>
      <c r="I45" s="50">
        <f t="shared" si="10"/>
        <v>0</v>
      </c>
      <c r="J45" s="50">
        <f t="shared" si="10"/>
        <v>0</v>
      </c>
      <c r="K45" s="50">
        <f t="shared" si="10"/>
        <v>0</v>
      </c>
      <c r="L45" s="50">
        <f t="shared" si="10"/>
        <v>0</v>
      </c>
      <c r="M45" s="50">
        <f t="shared" si="10"/>
        <v>0</v>
      </c>
      <c r="N45" s="50">
        <f t="shared" si="10"/>
        <v>0</v>
      </c>
      <c r="O45" s="51">
        <f t="shared" si="10"/>
        <v>0</v>
      </c>
      <c r="P45" s="17"/>
      <c r="Q45" s="17"/>
      <c r="R45" s="17"/>
      <c r="S45" s="17"/>
      <c r="T45" s="17"/>
      <c r="U45" s="17"/>
      <c r="V45" s="17"/>
      <c r="W45" s="17"/>
      <c r="X45" s="17"/>
      <c r="Y45" s="17"/>
    </row>
    <row r="46" spans="1:25" x14ac:dyDescent="0.25">
      <c r="A46" s="64" t="s">
        <v>40</v>
      </c>
      <c r="B46" s="53" t="s">
        <v>31</v>
      </c>
      <c r="C46" s="31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61">
        <f>SUM(C46:N46)</f>
        <v>0</v>
      </c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spans="1:25" x14ac:dyDescent="0.25">
      <c r="B47" s="53" t="s">
        <v>38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61">
        <f>SUM(C47:N47)</f>
        <v>0</v>
      </c>
      <c r="P47" s="17"/>
      <c r="Q47" s="17"/>
      <c r="R47" s="17"/>
      <c r="S47" s="17"/>
      <c r="T47" s="17"/>
      <c r="U47" s="17"/>
      <c r="V47" s="17"/>
      <c r="W47" s="17"/>
      <c r="X47" s="17"/>
      <c r="Y47" s="17"/>
    </row>
    <row r="48" spans="1:25" x14ac:dyDescent="0.25">
      <c r="B48" s="53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63"/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 spans="1:25" s="44" customFormat="1" x14ac:dyDescent="0.25">
      <c r="A49" s="43"/>
      <c r="B49" s="49" t="s">
        <v>41</v>
      </c>
      <c r="C49" s="50">
        <f t="shared" ref="C49:O49" si="11">+C50+C51</f>
        <v>0</v>
      </c>
      <c r="D49" s="50">
        <f t="shared" si="11"/>
        <v>0</v>
      </c>
      <c r="E49" s="50">
        <f t="shared" si="11"/>
        <v>0</v>
      </c>
      <c r="F49" s="50">
        <f t="shared" si="11"/>
        <v>0</v>
      </c>
      <c r="G49" s="50">
        <f t="shared" si="11"/>
        <v>0</v>
      </c>
      <c r="H49" s="50">
        <f t="shared" si="11"/>
        <v>0</v>
      </c>
      <c r="I49" s="50">
        <f t="shared" si="11"/>
        <v>0</v>
      </c>
      <c r="J49" s="50">
        <f t="shared" si="11"/>
        <v>0</v>
      </c>
      <c r="K49" s="50">
        <f t="shared" si="11"/>
        <v>0</v>
      </c>
      <c r="L49" s="50">
        <f t="shared" si="11"/>
        <v>0</v>
      </c>
      <c r="M49" s="50">
        <f t="shared" si="11"/>
        <v>0</v>
      </c>
      <c r="N49" s="50">
        <f t="shared" si="11"/>
        <v>0</v>
      </c>
      <c r="O49" s="51">
        <f t="shared" si="11"/>
        <v>0</v>
      </c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spans="1:25" x14ac:dyDescent="0.25">
      <c r="B50" s="53" t="s">
        <v>42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/>
      <c r="K50" s="31">
        <v>0</v>
      </c>
      <c r="L50" s="31">
        <v>0</v>
      </c>
      <c r="M50" s="31">
        <v>0</v>
      </c>
      <c r="N50" s="31">
        <v>0</v>
      </c>
      <c r="O50" s="20">
        <f>SUM(C50:N50)</f>
        <v>0</v>
      </c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spans="1:25" ht="14.25" customHeight="1" x14ac:dyDescent="0.25">
      <c r="B51" s="53" t="s">
        <v>43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20">
        <f>SUM(C51:N51)</f>
        <v>0</v>
      </c>
      <c r="P51" s="17"/>
      <c r="Q51" s="17"/>
      <c r="R51" s="17"/>
      <c r="S51" s="17"/>
      <c r="T51" s="17"/>
      <c r="U51" s="17"/>
      <c r="V51" s="17"/>
      <c r="W51" s="17"/>
      <c r="X51" s="17"/>
      <c r="Y51" s="17"/>
    </row>
    <row r="52" spans="1:25" x14ac:dyDescent="0.25">
      <c r="B52" s="53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3"/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 spans="1:25" ht="15.75" customHeight="1" x14ac:dyDescent="0.25">
      <c r="B53" s="49" t="s">
        <v>44</v>
      </c>
      <c r="C53" s="50">
        <f>+C54+C55</f>
        <v>0</v>
      </c>
      <c r="D53" s="50">
        <f t="shared" ref="D53:O53" si="12">+D54+D55</f>
        <v>0</v>
      </c>
      <c r="E53" s="50">
        <f t="shared" si="12"/>
        <v>0</v>
      </c>
      <c r="F53" s="50">
        <f t="shared" si="12"/>
        <v>0</v>
      </c>
      <c r="G53" s="50">
        <f t="shared" si="12"/>
        <v>0</v>
      </c>
      <c r="H53" s="50">
        <f t="shared" si="12"/>
        <v>0</v>
      </c>
      <c r="I53" s="50">
        <f t="shared" si="12"/>
        <v>0</v>
      </c>
      <c r="J53" s="50">
        <f t="shared" si="12"/>
        <v>0</v>
      </c>
      <c r="K53" s="50">
        <f t="shared" si="12"/>
        <v>0</v>
      </c>
      <c r="L53" s="50">
        <f t="shared" si="12"/>
        <v>0</v>
      </c>
      <c r="M53" s="50">
        <f t="shared" si="12"/>
        <v>0</v>
      </c>
      <c r="N53" s="50">
        <f t="shared" si="12"/>
        <v>0</v>
      </c>
      <c r="O53" s="51">
        <f t="shared" si="12"/>
        <v>0</v>
      </c>
      <c r="P53" s="17"/>
      <c r="Q53" s="17"/>
      <c r="R53" s="17"/>
      <c r="S53" s="17"/>
      <c r="T53" s="17"/>
      <c r="U53" s="17"/>
      <c r="V53" s="17"/>
      <c r="W53" s="17"/>
      <c r="X53" s="17"/>
      <c r="Y53" s="17"/>
    </row>
    <row r="54" spans="1:25" x14ac:dyDescent="0.25">
      <c r="A54" s="52" t="s">
        <v>45</v>
      </c>
      <c r="B54" s="53" t="s">
        <v>42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20">
        <f>SUM(C54:N54)</f>
        <v>0</v>
      </c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 spans="1:25" x14ac:dyDescent="0.25">
      <c r="B55" s="53" t="s">
        <v>43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20">
        <f>SUM(C55:N55)</f>
        <v>0</v>
      </c>
      <c r="P55" s="17"/>
      <c r="Q55" s="17"/>
      <c r="R55" s="17"/>
      <c r="S55" s="17"/>
      <c r="T55" s="17"/>
      <c r="U55" s="17"/>
      <c r="V55" s="17"/>
      <c r="W55" s="17"/>
      <c r="X55" s="17"/>
      <c r="Y55" s="17"/>
    </row>
    <row r="56" spans="1:25" x14ac:dyDescent="0.25">
      <c r="B56" s="53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3"/>
      <c r="P56" s="17"/>
      <c r="Q56" s="17"/>
      <c r="R56" s="17"/>
      <c r="S56" s="17"/>
      <c r="T56" s="17"/>
      <c r="U56" s="17"/>
      <c r="V56" s="17"/>
      <c r="W56" s="17"/>
      <c r="X56" s="17"/>
      <c r="Y56" s="17"/>
    </row>
    <row r="57" spans="1:25" s="44" customFormat="1" x14ac:dyDescent="0.25">
      <c r="A57" s="43"/>
      <c r="B57" s="49" t="s">
        <v>46</v>
      </c>
      <c r="C57" s="50">
        <f t="shared" ref="C57:O57" si="13">+C58+C59</f>
        <v>0</v>
      </c>
      <c r="D57" s="50">
        <f t="shared" si="13"/>
        <v>0</v>
      </c>
      <c r="E57" s="50">
        <f t="shared" si="13"/>
        <v>0</v>
      </c>
      <c r="F57" s="50">
        <f t="shared" si="13"/>
        <v>0</v>
      </c>
      <c r="G57" s="50">
        <f t="shared" si="13"/>
        <v>0</v>
      </c>
      <c r="H57" s="50">
        <f t="shared" si="13"/>
        <v>0</v>
      </c>
      <c r="I57" s="50">
        <f t="shared" si="13"/>
        <v>0</v>
      </c>
      <c r="J57" s="50">
        <f t="shared" si="13"/>
        <v>0</v>
      </c>
      <c r="K57" s="50">
        <f t="shared" si="13"/>
        <v>0</v>
      </c>
      <c r="L57" s="50">
        <f t="shared" si="13"/>
        <v>0</v>
      </c>
      <c r="M57" s="50">
        <f t="shared" si="13"/>
        <v>0</v>
      </c>
      <c r="N57" s="50">
        <f t="shared" si="13"/>
        <v>0</v>
      </c>
      <c r="O57" s="51">
        <f t="shared" si="13"/>
        <v>0</v>
      </c>
      <c r="P57" s="17"/>
      <c r="Q57" s="17"/>
      <c r="R57" s="17"/>
      <c r="S57" s="17"/>
      <c r="T57" s="17"/>
      <c r="U57" s="17"/>
      <c r="V57" s="17"/>
      <c r="W57" s="17"/>
      <c r="X57" s="17"/>
      <c r="Y57" s="17"/>
    </row>
    <row r="58" spans="1:25" x14ac:dyDescent="0.25">
      <c r="B58" s="53" t="s">
        <v>42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/>
      <c r="K58" s="31">
        <v>0</v>
      </c>
      <c r="L58" s="31">
        <v>0</v>
      </c>
      <c r="M58" s="31">
        <v>0</v>
      </c>
      <c r="N58" s="31">
        <v>0</v>
      </c>
      <c r="O58" s="20">
        <f>SUM(C58:N58)</f>
        <v>0</v>
      </c>
      <c r="P58" s="17"/>
      <c r="Q58" s="17"/>
      <c r="R58" s="17"/>
      <c r="S58" s="17"/>
      <c r="T58" s="17"/>
      <c r="U58" s="17"/>
      <c r="V58" s="17"/>
      <c r="W58" s="17"/>
      <c r="X58" s="17"/>
      <c r="Y58" s="17"/>
    </row>
    <row r="59" spans="1:25" ht="14.25" customHeight="1" x14ac:dyDescent="0.25">
      <c r="B59" s="53" t="s">
        <v>43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20">
        <f>SUM(C59:N59)</f>
        <v>0</v>
      </c>
      <c r="P59" s="17"/>
      <c r="Q59" s="17"/>
      <c r="R59" s="17"/>
      <c r="S59" s="17"/>
      <c r="T59" s="17"/>
      <c r="U59" s="17"/>
      <c r="V59" s="17"/>
      <c r="W59" s="17"/>
      <c r="X59" s="17"/>
      <c r="Y59" s="17"/>
    </row>
    <row r="60" spans="1:25" x14ac:dyDescent="0.25">
      <c r="B60" s="53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3"/>
      <c r="P60" s="17"/>
      <c r="Q60" s="17"/>
      <c r="R60" s="17"/>
      <c r="S60" s="17"/>
      <c r="T60" s="17"/>
      <c r="U60" s="17"/>
      <c r="V60" s="17"/>
      <c r="W60" s="17"/>
      <c r="X60" s="17"/>
      <c r="Y60" s="17"/>
    </row>
    <row r="61" spans="1:25" ht="15.75" customHeight="1" x14ac:dyDescent="0.25">
      <c r="B61" s="49" t="s">
        <v>47</v>
      </c>
      <c r="C61" s="50">
        <f>+C62+C63</f>
        <v>0</v>
      </c>
      <c r="D61" s="50">
        <f t="shared" ref="D61:O61" si="14">+D62+D63</f>
        <v>0</v>
      </c>
      <c r="E61" s="50">
        <f t="shared" si="14"/>
        <v>0</v>
      </c>
      <c r="F61" s="50">
        <f t="shared" si="14"/>
        <v>0</v>
      </c>
      <c r="G61" s="50">
        <f t="shared" si="14"/>
        <v>0</v>
      </c>
      <c r="H61" s="50">
        <f t="shared" si="14"/>
        <v>0</v>
      </c>
      <c r="I61" s="50">
        <f t="shared" si="14"/>
        <v>0</v>
      </c>
      <c r="J61" s="50">
        <f t="shared" si="14"/>
        <v>0</v>
      </c>
      <c r="K61" s="50">
        <f t="shared" si="14"/>
        <v>0</v>
      </c>
      <c r="L61" s="50">
        <f t="shared" si="14"/>
        <v>0</v>
      </c>
      <c r="M61" s="50">
        <f t="shared" si="14"/>
        <v>0</v>
      </c>
      <c r="N61" s="50">
        <f t="shared" si="14"/>
        <v>0</v>
      </c>
      <c r="O61" s="51">
        <f t="shared" si="14"/>
        <v>0</v>
      </c>
      <c r="P61" s="17"/>
      <c r="Q61" s="17"/>
      <c r="R61" s="17"/>
      <c r="S61" s="17"/>
      <c r="T61" s="17"/>
      <c r="U61" s="17"/>
      <c r="V61" s="17"/>
      <c r="W61" s="17"/>
      <c r="X61" s="17"/>
      <c r="Y61" s="17"/>
    </row>
    <row r="62" spans="1:25" x14ac:dyDescent="0.25">
      <c r="B62" s="53" t="s">
        <v>42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20">
        <f>SUM(C62:N62)</f>
        <v>0</v>
      </c>
      <c r="P62" s="17"/>
      <c r="Q62" s="17"/>
      <c r="R62" s="17"/>
      <c r="S62" s="17"/>
      <c r="T62" s="17"/>
      <c r="U62" s="17"/>
      <c r="V62" s="17"/>
      <c r="W62" s="17"/>
      <c r="X62" s="17"/>
      <c r="Y62" s="17"/>
    </row>
    <row r="63" spans="1:25" x14ac:dyDescent="0.25">
      <c r="B63" s="53" t="s">
        <v>43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20">
        <f>SUM(C63:N63)</f>
        <v>0</v>
      </c>
      <c r="P63" s="17"/>
      <c r="Q63" s="17"/>
      <c r="R63" s="17"/>
      <c r="S63" s="17"/>
      <c r="T63" s="17"/>
      <c r="U63" s="17"/>
      <c r="V63" s="17"/>
      <c r="W63" s="17"/>
      <c r="X63" s="17"/>
      <c r="Y63" s="17"/>
    </row>
    <row r="64" spans="1:25" x14ac:dyDescent="0.25">
      <c r="B64" s="53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3"/>
      <c r="P64" s="17"/>
      <c r="Q64" s="17"/>
      <c r="R64" s="17"/>
      <c r="S64" s="17"/>
      <c r="T64" s="17"/>
      <c r="U64" s="17"/>
      <c r="V64" s="17"/>
      <c r="W64" s="17"/>
      <c r="X64" s="17"/>
      <c r="Y64" s="17"/>
    </row>
    <row r="65" spans="1:25" s="44" customFormat="1" x14ac:dyDescent="0.25">
      <c r="A65" s="43"/>
      <c r="B65" s="49" t="s">
        <v>48</v>
      </c>
      <c r="C65" s="50">
        <f>+C66+C67</f>
        <v>0</v>
      </c>
      <c r="D65" s="50">
        <f t="shared" ref="D65:N65" si="15">+D66+D67</f>
        <v>0</v>
      </c>
      <c r="E65" s="50">
        <f t="shared" si="15"/>
        <v>0</v>
      </c>
      <c r="F65" s="50">
        <f t="shared" si="15"/>
        <v>0</v>
      </c>
      <c r="G65" s="50">
        <f t="shared" si="15"/>
        <v>0</v>
      </c>
      <c r="H65" s="50">
        <f t="shared" si="15"/>
        <v>0</v>
      </c>
      <c r="I65" s="50">
        <f t="shared" si="15"/>
        <v>0</v>
      </c>
      <c r="J65" s="50">
        <f t="shared" si="15"/>
        <v>0</v>
      </c>
      <c r="K65" s="50">
        <f t="shared" si="15"/>
        <v>0</v>
      </c>
      <c r="L65" s="50">
        <f t="shared" si="15"/>
        <v>0</v>
      </c>
      <c r="M65" s="50">
        <f t="shared" si="15"/>
        <v>0</v>
      </c>
      <c r="N65" s="50">
        <f t="shared" si="15"/>
        <v>0</v>
      </c>
      <c r="O65" s="51"/>
      <c r="P65" s="17"/>
      <c r="Q65" s="17"/>
      <c r="R65" s="17"/>
      <c r="S65" s="17"/>
      <c r="T65" s="17"/>
      <c r="U65" s="17"/>
      <c r="V65" s="17"/>
      <c r="W65" s="17"/>
      <c r="X65" s="17"/>
      <c r="Y65" s="17"/>
    </row>
    <row r="66" spans="1:25" ht="14.25" x14ac:dyDescent="0.2">
      <c r="B66" s="53" t="s">
        <v>42</v>
      </c>
      <c r="C66" s="31">
        <v>0</v>
      </c>
      <c r="D66" s="31">
        <f t="shared" ref="D66:N67" si="16">+C90</f>
        <v>0</v>
      </c>
      <c r="E66" s="31">
        <f t="shared" si="16"/>
        <v>0</v>
      </c>
      <c r="F66" s="31">
        <f t="shared" si="16"/>
        <v>0</v>
      </c>
      <c r="G66" s="31">
        <f t="shared" si="16"/>
        <v>0</v>
      </c>
      <c r="H66" s="31">
        <f t="shared" si="16"/>
        <v>0</v>
      </c>
      <c r="I66" s="31">
        <f t="shared" si="16"/>
        <v>0</v>
      </c>
      <c r="J66" s="31">
        <f t="shared" si="16"/>
        <v>0</v>
      </c>
      <c r="K66" s="31">
        <f t="shared" si="16"/>
        <v>0</v>
      </c>
      <c r="L66" s="31">
        <f t="shared" si="16"/>
        <v>0</v>
      </c>
      <c r="M66" s="31">
        <f t="shared" si="16"/>
        <v>0</v>
      </c>
      <c r="N66" s="31">
        <f t="shared" si="16"/>
        <v>0</v>
      </c>
      <c r="O66" s="65"/>
      <c r="P66" s="17"/>
      <c r="Q66" s="17"/>
      <c r="R66" s="17"/>
      <c r="S66" s="17"/>
      <c r="T66" s="17"/>
      <c r="U66" s="17"/>
      <c r="V66" s="17"/>
      <c r="W66" s="17"/>
      <c r="X66" s="17"/>
      <c r="Y66" s="17"/>
    </row>
    <row r="67" spans="1:25" ht="14.25" x14ac:dyDescent="0.2">
      <c r="B67" s="53" t="s">
        <v>43</v>
      </c>
      <c r="C67" s="31">
        <v>0</v>
      </c>
      <c r="D67" s="31">
        <f t="shared" si="16"/>
        <v>0</v>
      </c>
      <c r="E67" s="31">
        <f t="shared" si="16"/>
        <v>0</v>
      </c>
      <c r="F67" s="31">
        <f t="shared" si="16"/>
        <v>0</v>
      </c>
      <c r="G67" s="31">
        <f t="shared" si="16"/>
        <v>0</v>
      </c>
      <c r="H67" s="31">
        <f t="shared" si="16"/>
        <v>0</v>
      </c>
      <c r="I67" s="31">
        <f t="shared" si="16"/>
        <v>0</v>
      </c>
      <c r="J67" s="31">
        <f t="shared" si="16"/>
        <v>0</v>
      </c>
      <c r="K67" s="31">
        <f t="shared" si="16"/>
        <v>0</v>
      </c>
      <c r="L67" s="31">
        <f t="shared" si="16"/>
        <v>0</v>
      </c>
      <c r="M67" s="31">
        <f t="shared" si="16"/>
        <v>0</v>
      </c>
      <c r="N67" s="31">
        <f t="shared" si="16"/>
        <v>0</v>
      </c>
      <c r="O67" s="65"/>
      <c r="P67" s="17"/>
      <c r="Q67" s="17"/>
      <c r="R67" s="17"/>
      <c r="S67" s="17"/>
      <c r="T67" s="17"/>
      <c r="U67" s="17"/>
      <c r="V67" s="17"/>
      <c r="W67" s="17"/>
      <c r="X67" s="17"/>
      <c r="Y67" s="17"/>
    </row>
    <row r="68" spans="1:25" ht="14.25" x14ac:dyDescent="0.2">
      <c r="B68" s="53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2"/>
      <c r="P68" s="17"/>
      <c r="Q68" s="17"/>
      <c r="R68" s="17"/>
      <c r="S68" s="17"/>
      <c r="T68" s="17"/>
      <c r="U68" s="17"/>
      <c r="V68" s="17"/>
      <c r="W68" s="17"/>
      <c r="X68" s="17"/>
      <c r="Y68" s="17"/>
    </row>
    <row r="69" spans="1:25" s="44" customFormat="1" x14ac:dyDescent="0.25">
      <c r="A69" s="43"/>
      <c r="B69" s="49" t="s">
        <v>49</v>
      </c>
      <c r="C69" s="50">
        <f>+C70+C71</f>
        <v>0</v>
      </c>
      <c r="D69" s="50">
        <f t="shared" ref="D69:O69" si="17">+D70+D71</f>
        <v>0</v>
      </c>
      <c r="E69" s="50">
        <f t="shared" si="17"/>
        <v>0</v>
      </c>
      <c r="F69" s="50">
        <f t="shared" si="17"/>
        <v>0</v>
      </c>
      <c r="G69" s="50">
        <f t="shared" si="17"/>
        <v>0</v>
      </c>
      <c r="H69" s="50">
        <f t="shared" si="17"/>
        <v>0</v>
      </c>
      <c r="I69" s="50">
        <f t="shared" si="17"/>
        <v>0</v>
      </c>
      <c r="J69" s="50">
        <f t="shared" si="17"/>
        <v>0</v>
      </c>
      <c r="K69" s="50">
        <f t="shared" si="17"/>
        <v>0</v>
      </c>
      <c r="L69" s="50">
        <f t="shared" si="17"/>
        <v>0</v>
      </c>
      <c r="M69" s="50">
        <f t="shared" si="17"/>
        <v>0</v>
      </c>
      <c r="N69" s="50">
        <f t="shared" si="17"/>
        <v>0</v>
      </c>
      <c r="O69" s="51">
        <f t="shared" si="17"/>
        <v>0</v>
      </c>
      <c r="P69" s="17"/>
      <c r="Q69" s="17"/>
      <c r="R69" s="17"/>
      <c r="S69" s="17"/>
      <c r="T69" s="17"/>
      <c r="U69" s="17"/>
      <c r="V69" s="17"/>
      <c r="W69" s="17"/>
      <c r="X69" s="17"/>
      <c r="Y69" s="17"/>
    </row>
    <row r="70" spans="1:25" x14ac:dyDescent="0.25">
      <c r="B70" s="53" t="s">
        <v>42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20">
        <f>SUM(C70:N70)</f>
        <v>0</v>
      </c>
      <c r="P70" s="17"/>
      <c r="Q70" s="17"/>
      <c r="R70" s="17"/>
      <c r="S70" s="17"/>
      <c r="T70" s="17"/>
      <c r="U70" s="17"/>
      <c r="V70" s="17"/>
      <c r="W70" s="17"/>
      <c r="X70" s="17"/>
      <c r="Y70" s="17"/>
    </row>
    <row r="71" spans="1:25" x14ac:dyDescent="0.25">
      <c r="B71" s="53" t="s">
        <v>43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20">
        <f>SUM(C71:N71)</f>
        <v>0</v>
      </c>
      <c r="P71" s="17"/>
      <c r="Q71" s="17"/>
      <c r="R71" s="17"/>
      <c r="S71" s="17"/>
      <c r="T71" s="17"/>
      <c r="U71" s="17"/>
      <c r="V71" s="17"/>
      <c r="W71" s="17"/>
      <c r="X71" s="17"/>
      <c r="Y71" s="17"/>
    </row>
    <row r="72" spans="1:25" x14ac:dyDescent="0.25">
      <c r="B72" s="53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3"/>
      <c r="P72" s="17"/>
      <c r="Q72" s="17"/>
      <c r="R72" s="17"/>
      <c r="S72" s="17"/>
      <c r="T72" s="17"/>
      <c r="U72" s="17"/>
      <c r="V72" s="17"/>
      <c r="W72" s="17"/>
      <c r="X72" s="17"/>
      <c r="Y72" s="17"/>
    </row>
    <row r="73" spans="1:25" x14ac:dyDescent="0.25">
      <c r="B73" s="49" t="s">
        <v>50</v>
      </c>
      <c r="C73" s="50">
        <f t="shared" ref="C73:O73" si="18">+C74+C75</f>
        <v>0</v>
      </c>
      <c r="D73" s="50">
        <f t="shared" si="18"/>
        <v>0</v>
      </c>
      <c r="E73" s="50">
        <f t="shared" si="18"/>
        <v>0</v>
      </c>
      <c r="F73" s="50">
        <f t="shared" si="18"/>
        <v>0</v>
      </c>
      <c r="G73" s="50">
        <f t="shared" si="18"/>
        <v>0</v>
      </c>
      <c r="H73" s="50">
        <f t="shared" si="18"/>
        <v>0</v>
      </c>
      <c r="I73" s="50">
        <f t="shared" si="18"/>
        <v>0</v>
      </c>
      <c r="J73" s="50">
        <f t="shared" si="18"/>
        <v>0</v>
      </c>
      <c r="K73" s="50">
        <f t="shared" si="18"/>
        <v>0</v>
      </c>
      <c r="L73" s="50">
        <f t="shared" si="18"/>
        <v>0</v>
      </c>
      <c r="M73" s="50">
        <f t="shared" si="18"/>
        <v>0</v>
      </c>
      <c r="N73" s="50">
        <f t="shared" si="18"/>
        <v>0</v>
      </c>
      <c r="O73" s="51">
        <f t="shared" si="18"/>
        <v>0</v>
      </c>
      <c r="P73" s="17"/>
      <c r="Q73" s="17"/>
      <c r="R73" s="17"/>
      <c r="S73" s="17"/>
      <c r="T73" s="17"/>
      <c r="U73" s="17"/>
      <c r="V73" s="17"/>
      <c r="W73" s="17"/>
      <c r="X73" s="17"/>
      <c r="Y73" s="17"/>
    </row>
    <row r="74" spans="1:25" x14ac:dyDescent="0.25">
      <c r="B74" s="53" t="s">
        <v>42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20">
        <f>SUM(C74:N74)</f>
        <v>0</v>
      </c>
      <c r="P74" s="17"/>
      <c r="Q74" s="17"/>
      <c r="R74" s="17"/>
      <c r="S74" s="17"/>
      <c r="T74" s="17"/>
      <c r="U74" s="17"/>
      <c r="V74" s="17"/>
      <c r="W74" s="17"/>
      <c r="X74" s="17"/>
      <c r="Y74" s="17"/>
    </row>
    <row r="75" spans="1:25" x14ac:dyDescent="0.25">
      <c r="B75" s="53" t="s">
        <v>43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20">
        <f>SUM(C75:N75)</f>
        <v>0</v>
      </c>
      <c r="P75" s="17"/>
      <c r="Q75" s="17"/>
      <c r="R75" s="17"/>
      <c r="S75" s="17"/>
      <c r="T75" s="17"/>
      <c r="U75" s="17"/>
      <c r="V75" s="17"/>
      <c r="W75" s="17"/>
      <c r="X75" s="17"/>
      <c r="Y75" s="17"/>
    </row>
    <row r="76" spans="1:25" x14ac:dyDescent="0.25">
      <c r="B76" s="66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3"/>
      <c r="P76" s="17"/>
      <c r="Q76" s="17"/>
      <c r="R76" s="17"/>
      <c r="S76" s="17"/>
      <c r="T76" s="17"/>
      <c r="U76" s="17"/>
      <c r="V76" s="17"/>
      <c r="W76" s="17"/>
      <c r="X76" s="17"/>
      <c r="Y76" s="17"/>
    </row>
    <row r="77" spans="1:25" x14ac:dyDescent="0.25">
      <c r="B77" s="49" t="s">
        <v>51</v>
      </c>
      <c r="C77" s="50">
        <f>+C78+C79</f>
        <v>0</v>
      </c>
      <c r="D77" s="50">
        <f t="shared" ref="D77:N77" si="19">+D78+D79</f>
        <v>0</v>
      </c>
      <c r="E77" s="50">
        <f t="shared" si="19"/>
        <v>0</v>
      </c>
      <c r="F77" s="50">
        <f t="shared" si="19"/>
        <v>0</v>
      </c>
      <c r="G77" s="50">
        <f t="shared" si="19"/>
        <v>0</v>
      </c>
      <c r="H77" s="50">
        <f t="shared" si="19"/>
        <v>0</v>
      </c>
      <c r="I77" s="50">
        <f t="shared" si="19"/>
        <v>0</v>
      </c>
      <c r="J77" s="50">
        <f t="shared" si="19"/>
        <v>0</v>
      </c>
      <c r="K77" s="50">
        <f t="shared" si="19"/>
        <v>0</v>
      </c>
      <c r="L77" s="50">
        <f t="shared" si="19"/>
        <v>0</v>
      </c>
      <c r="M77" s="50">
        <f t="shared" si="19"/>
        <v>0</v>
      </c>
      <c r="N77" s="50">
        <f t="shared" si="19"/>
        <v>0</v>
      </c>
      <c r="O77" s="51">
        <f>+O78+O79</f>
        <v>0</v>
      </c>
      <c r="P77" s="17"/>
      <c r="Q77" s="17"/>
      <c r="R77" s="17"/>
      <c r="S77" s="17"/>
      <c r="T77" s="17"/>
      <c r="U77" s="17"/>
      <c r="V77" s="17"/>
      <c r="W77" s="17"/>
      <c r="X77" s="17"/>
      <c r="Y77" s="17"/>
    </row>
    <row r="78" spans="1:25" x14ac:dyDescent="0.25">
      <c r="B78" s="53" t="s">
        <v>42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20">
        <f>SUM(C78:N78)</f>
        <v>0</v>
      </c>
      <c r="P78" s="17"/>
      <c r="Q78" s="17"/>
      <c r="R78" s="17"/>
      <c r="S78" s="17"/>
      <c r="T78" s="17"/>
      <c r="U78" s="17"/>
      <c r="V78" s="17"/>
      <c r="W78" s="17"/>
      <c r="X78" s="17"/>
      <c r="Y78" s="17"/>
    </row>
    <row r="79" spans="1:25" x14ac:dyDescent="0.25">
      <c r="B79" s="53" t="s">
        <v>43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20">
        <f>SUM(C79:N79)</f>
        <v>0</v>
      </c>
      <c r="P79" s="17"/>
      <c r="Q79" s="17"/>
      <c r="R79" s="17"/>
      <c r="S79" s="17"/>
      <c r="T79" s="17"/>
      <c r="U79" s="17"/>
      <c r="V79" s="17"/>
      <c r="W79" s="17"/>
      <c r="X79" s="17"/>
      <c r="Y79" s="17"/>
    </row>
    <row r="80" spans="1:25" x14ac:dyDescent="0.25">
      <c r="B80" s="66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3"/>
      <c r="P80" s="17"/>
      <c r="Q80" s="17"/>
      <c r="R80" s="17"/>
      <c r="S80" s="17"/>
      <c r="T80" s="17"/>
      <c r="U80" s="17"/>
      <c r="V80" s="17"/>
      <c r="W80" s="17"/>
      <c r="X80" s="17"/>
      <c r="Y80" s="17"/>
    </row>
    <row r="81" spans="1:25" s="44" customFormat="1" x14ac:dyDescent="0.25">
      <c r="A81" s="43"/>
      <c r="B81" s="49" t="s">
        <v>52</v>
      </c>
      <c r="C81" s="50">
        <f>SUM(C82:C83)</f>
        <v>0</v>
      </c>
      <c r="D81" s="50">
        <f t="shared" ref="D81:N81" si="20">SUM(D82:D83)</f>
        <v>0</v>
      </c>
      <c r="E81" s="50">
        <f t="shared" si="20"/>
        <v>0</v>
      </c>
      <c r="F81" s="50">
        <f t="shared" si="20"/>
        <v>0</v>
      </c>
      <c r="G81" s="50">
        <f t="shared" si="20"/>
        <v>0</v>
      </c>
      <c r="H81" s="50">
        <f t="shared" si="20"/>
        <v>0</v>
      </c>
      <c r="I81" s="50">
        <f t="shared" si="20"/>
        <v>0</v>
      </c>
      <c r="J81" s="50">
        <f t="shared" si="20"/>
        <v>0</v>
      </c>
      <c r="K81" s="50">
        <f t="shared" si="20"/>
        <v>0</v>
      </c>
      <c r="L81" s="50">
        <f t="shared" si="20"/>
        <v>0</v>
      </c>
      <c r="M81" s="50">
        <f t="shared" si="20"/>
        <v>0</v>
      </c>
      <c r="N81" s="50">
        <f t="shared" si="20"/>
        <v>0</v>
      </c>
      <c r="O81" s="51"/>
      <c r="P81" s="17"/>
      <c r="Q81" s="17"/>
      <c r="R81" s="17"/>
      <c r="S81" s="17"/>
      <c r="T81" s="17"/>
      <c r="U81" s="17"/>
      <c r="V81" s="17"/>
      <c r="W81" s="17"/>
      <c r="X81" s="17"/>
      <c r="Y81" s="17"/>
    </row>
    <row r="82" spans="1:25" s="44" customFormat="1" x14ac:dyDescent="0.25">
      <c r="A82" s="43"/>
      <c r="B82" s="53" t="s">
        <v>42</v>
      </c>
      <c r="C82" s="67">
        <f>+C66-C70-C74-C78</f>
        <v>0</v>
      </c>
      <c r="D82" s="67">
        <f t="shared" ref="D82:N82" si="21">+D66-D70-D74-D78</f>
        <v>0</v>
      </c>
      <c r="E82" s="67">
        <f t="shared" si="21"/>
        <v>0</v>
      </c>
      <c r="F82" s="67">
        <f t="shared" si="21"/>
        <v>0</v>
      </c>
      <c r="G82" s="67">
        <f t="shared" si="21"/>
        <v>0</v>
      </c>
      <c r="H82" s="67">
        <f t="shared" si="21"/>
        <v>0</v>
      </c>
      <c r="I82" s="67">
        <f t="shared" si="21"/>
        <v>0</v>
      </c>
      <c r="J82" s="67">
        <f t="shared" si="21"/>
        <v>0</v>
      </c>
      <c r="K82" s="67">
        <f t="shared" si="21"/>
        <v>0</v>
      </c>
      <c r="L82" s="67">
        <f t="shared" si="21"/>
        <v>0</v>
      </c>
      <c r="M82" s="67">
        <f t="shared" si="21"/>
        <v>0</v>
      </c>
      <c r="N82" s="67">
        <f t="shared" si="21"/>
        <v>0</v>
      </c>
      <c r="O82" s="20"/>
      <c r="P82" s="17"/>
      <c r="Q82" s="17"/>
      <c r="R82" s="17"/>
      <c r="S82" s="17"/>
      <c r="T82" s="17"/>
      <c r="U82" s="17"/>
      <c r="V82" s="17"/>
      <c r="W82" s="17"/>
      <c r="X82" s="17"/>
      <c r="Y82" s="17"/>
    </row>
    <row r="83" spans="1:25" s="44" customFormat="1" x14ac:dyDescent="0.25">
      <c r="A83" s="43"/>
      <c r="B83" s="53" t="s">
        <v>43</v>
      </c>
      <c r="C83" s="67">
        <f t="shared" ref="C83:N83" si="22">+C67-C71-C75-C79</f>
        <v>0</v>
      </c>
      <c r="D83" s="67">
        <f t="shared" si="22"/>
        <v>0</v>
      </c>
      <c r="E83" s="67">
        <f t="shared" si="22"/>
        <v>0</v>
      </c>
      <c r="F83" s="67">
        <f t="shared" si="22"/>
        <v>0</v>
      </c>
      <c r="G83" s="67">
        <f t="shared" si="22"/>
        <v>0</v>
      </c>
      <c r="H83" s="67">
        <f t="shared" si="22"/>
        <v>0</v>
      </c>
      <c r="I83" s="67">
        <f t="shared" si="22"/>
        <v>0</v>
      </c>
      <c r="J83" s="67">
        <f t="shared" si="22"/>
        <v>0</v>
      </c>
      <c r="K83" s="67">
        <f t="shared" si="22"/>
        <v>0</v>
      </c>
      <c r="L83" s="67">
        <f t="shared" si="22"/>
        <v>0</v>
      </c>
      <c r="M83" s="67">
        <f t="shared" si="22"/>
        <v>0</v>
      </c>
      <c r="N83" s="67">
        <f t="shared" si="22"/>
        <v>0</v>
      </c>
      <c r="O83" s="20"/>
      <c r="P83" s="17"/>
      <c r="Q83" s="17"/>
      <c r="R83" s="17"/>
      <c r="S83" s="17"/>
      <c r="T83" s="17"/>
      <c r="U83" s="17"/>
      <c r="V83" s="17"/>
      <c r="W83" s="17"/>
      <c r="X83" s="17"/>
      <c r="Y83" s="17"/>
    </row>
    <row r="84" spans="1:25" x14ac:dyDescent="0.25">
      <c r="B84" s="53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3"/>
      <c r="P84" s="17"/>
      <c r="Q84" s="17"/>
      <c r="R84" s="17"/>
      <c r="S84" s="17"/>
      <c r="T84" s="17"/>
      <c r="U84" s="17"/>
      <c r="V84" s="17"/>
      <c r="W84" s="17"/>
      <c r="X84" s="17"/>
      <c r="Y84" s="17"/>
    </row>
    <row r="85" spans="1:25" x14ac:dyDescent="0.25">
      <c r="B85" s="49" t="s">
        <v>53</v>
      </c>
      <c r="C85" s="50">
        <f>SUM(C86:C87)</f>
        <v>0</v>
      </c>
      <c r="D85" s="50">
        <f t="shared" ref="D85:O85" si="23">SUM(D86:D87)</f>
        <v>0</v>
      </c>
      <c r="E85" s="50">
        <f t="shared" si="23"/>
        <v>0</v>
      </c>
      <c r="F85" s="50">
        <f t="shared" si="23"/>
        <v>0</v>
      </c>
      <c r="G85" s="50">
        <f t="shared" si="23"/>
        <v>0</v>
      </c>
      <c r="H85" s="50">
        <f t="shared" si="23"/>
        <v>0</v>
      </c>
      <c r="I85" s="50">
        <f t="shared" si="23"/>
        <v>0</v>
      </c>
      <c r="J85" s="50">
        <f t="shared" si="23"/>
        <v>0</v>
      </c>
      <c r="K85" s="50">
        <f t="shared" si="23"/>
        <v>0</v>
      </c>
      <c r="L85" s="50">
        <f t="shared" si="23"/>
        <v>0</v>
      </c>
      <c r="M85" s="50">
        <f t="shared" si="23"/>
        <v>0</v>
      </c>
      <c r="N85" s="50">
        <f t="shared" si="23"/>
        <v>0</v>
      </c>
      <c r="O85" s="51">
        <f t="shared" si="23"/>
        <v>0</v>
      </c>
      <c r="P85" s="17"/>
      <c r="Q85" s="17"/>
      <c r="R85" s="17"/>
      <c r="S85" s="17"/>
      <c r="T85" s="17"/>
      <c r="U85" s="17"/>
      <c r="V85" s="17"/>
      <c r="W85" s="17"/>
      <c r="X85" s="17"/>
      <c r="Y85" s="17"/>
    </row>
    <row r="86" spans="1:25" x14ac:dyDescent="0.25">
      <c r="B86" s="53" t="s">
        <v>42</v>
      </c>
      <c r="C86" s="31">
        <f t="shared" ref="C86:M86" si="24">(+C32-C37-C58-C62-C46-C42)</f>
        <v>0</v>
      </c>
      <c r="D86" s="31">
        <f>(+D32-D37-D58-D62-D46-D42)</f>
        <v>0</v>
      </c>
      <c r="E86" s="31">
        <f t="shared" si="24"/>
        <v>0</v>
      </c>
      <c r="F86" s="31">
        <f t="shared" si="24"/>
        <v>0</v>
      </c>
      <c r="G86" s="31">
        <f t="shared" si="24"/>
        <v>0</v>
      </c>
      <c r="H86" s="31">
        <f t="shared" si="24"/>
        <v>0</v>
      </c>
      <c r="I86" s="31">
        <f t="shared" si="24"/>
        <v>0</v>
      </c>
      <c r="J86" s="31">
        <f t="shared" si="24"/>
        <v>0</v>
      </c>
      <c r="K86" s="31">
        <f t="shared" si="24"/>
        <v>0</v>
      </c>
      <c r="L86" s="31">
        <f t="shared" si="24"/>
        <v>0</v>
      </c>
      <c r="M86" s="31">
        <f t="shared" si="24"/>
        <v>0</v>
      </c>
      <c r="N86" s="31">
        <f>(+N32-N37-N58-N62-N46-N42)</f>
        <v>0</v>
      </c>
      <c r="O86" s="20">
        <f>SUM(C86:N86)</f>
        <v>0</v>
      </c>
      <c r="P86" s="17"/>
      <c r="Q86" s="17"/>
      <c r="R86" s="17"/>
      <c r="S86" s="17"/>
      <c r="T86" s="17"/>
      <c r="U86" s="17"/>
      <c r="V86" s="17"/>
      <c r="W86" s="17"/>
      <c r="X86" s="17"/>
      <c r="Y86" s="17"/>
    </row>
    <row r="87" spans="1:25" ht="17.25" customHeight="1" x14ac:dyDescent="0.25">
      <c r="B87" s="53" t="s">
        <v>43</v>
      </c>
      <c r="C87" s="31">
        <f>+C34-C39-C59-C63</f>
        <v>0</v>
      </c>
      <c r="D87" s="31">
        <f>+D34-D39-D59-D63</f>
        <v>0</v>
      </c>
      <c r="E87" s="31">
        <f t="shared" ref="E87" si="25">+E34-E39-E59-E63</f>
        <v>0</v>
      </c>
      <c r="F87" s="31">
        <f t="shared" ref="F87:M87" si="26">+F34-F39-F47-F59-F63</f>
        <v>0</v>
      </c>
      <c r="G87" s="31">
        <f t="shared" si="26"/>
        <v>0</v>
      </c>
      <c r="H87" s="31">
        <f>+H34-H39-H47-H59-H63</f>
        <v>0</v>
      </c>
      <c r="I87" s="31">
        <f t="shared" si="26"/>
        <v>0</v>
      </c>
      <c r="J87" s="31">
        <f t="shared" si="26"/>
        <v>0</v>
      </c>
      <c r="K87" s="31">
        <f t="shared" si="26"/>
        <v>0</v>
      </c>
      <c r="L87" s="31">
        <f t="shared" si="26"/>
        <v>0</v>
      </c>
      <c r="M87" s="31">
        <f t="shared" si="26"/>
        <v>0</v>
      </c>
      <c r="N87" s="31">
        <f>+N34-N39-N47-N59-N63</f>
        <v>0</v>
      </c>
      <c r="O87" s="20">
        <f>SUM(C87:N87)</f>
        <v>0</v>
      </c>
      <c r="P87" s="17"/>
      <c r="Q87" s="17"/>
      <c r="R87" s="17"/>
      <c r="S87" s="17"/>
      <c r="T87" s="17"/>
      <c r="U87" s="17"/>
      <c r="V87" s="17"/>
      <c r="W87" s="17"/>
      <c r="X87" s="17"/>
      <c r="Y87" s="17"/>
    </row>
    <row r="88" spans="1:25" x14ac:dyDescent="0.25">
      <c r="B88" s="30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3"/>
      <c r="P88" s="17"/>
      <c r="Q88" s="17"/>
      <c r="R88" s="17"/>
      <c r="S88" s="17"/>
      <c r="T88" s="17"/>
      <c r="U88" s="17"/>
      <c r="V88" s="17"/>
      <c r="W88" s="17"/>
      <c r="X88" s="17"/>
      <c r="Y88" s="17"/>
    </row>
    <row r="89" spans="1:25" s="44" customFormat="1" x14ac:dyDescent="0.25">
      <c r="A89" s="43"/>
      <c r="B89" s="49" t="s">
        <v>54</v>
      </c>
      <c r="C89" s="50">
        <f t="shared" ref="C89:N89" si="27">SUM(C90:C91)</f>
        <v>0</v>
      </c>
      <c r="D89" s="50">
        <f t="shared" si="27"/>
        <v>0</v>
      </c>
      <c r="E89" s="50">
        <f t="shared" si="27"/>
        <v>0</v>
      </c>
      <c r="F89" s="50">
        <f t="shared" si="27"/>
        <v>0</v>
      </c>
      <c r="G89" s="50">
        <f t="shared" si="27"/>
        <v>0</v>
      </c>
      <c r="H89" s="50">
        <f t="shared" si="27"/>
        <v>0</v>
      </c>
      <c r="I89" s="50">
        <f t="shared" si="27"/>
        <v>0</v>
      </c>
      <c r="J89" s="50">
        <f t="shared" si="27"/>
        <v>0</v>
      </c>
      <c r="K89" s="50">
        <f t="shared" si="27"/>
        <v>0</v>
      </c>
      <c r="L89" s="50">
        <f t="shared" si="27"/>
        <v>0</v>
      </c>
      <c r="M89" s="50">
        <f t="shared" si="27"/>
        <v>0</v>
      </c>
      <c r="N89" s="50">
        <f t="shared" si="27"/>
        <v>0</v>
      </c>
      <c r="O89" s="51"/>
      <c r="P89" s="17"/>
      <c r="Q89" s="17"/>
      <c r="R89" s="17"/>
      <c r="S89" s="17"/>
      <c r="T89" s="17"/>
      <c r="U89" s="17"/>
      <c r="V89" s="17"/>
      <c r="W89" s="17"/>
      <c r="X89" s="17"/>
      <c r="Y89" s="17"/>
    </row>
    <row r="90" spans="1:25" s="44" customFormat="1" x14ac:dyDescent="0.25">
      <c r="A90" s="43"/>
      <c r="B90" s="53" t="s">
        <v>42</v>
      </c>
      <c r="C90" s="67">
        <f>+C82+C62</f>
        <v>0</v>
      </c>
      <c r="D90" s="67">
        <f t="shared" ref="D90:N90" si="28">+D82+D62</f>
        <v>0</v>
      </c>
      <c r="E90" s="67">
        <f t="shared" si="28"/>
        <v>0</v>
      </c>
      <c r="F90" s="67">
        <f t="shared" si="28"/>
        <v>0</v>
      </c>
      <c r="G90" s="67">
        <f t="shared" si="28"/>
        <v>0</v>
      </c>
      <c r="H90" s="67">
        <f t="shared" si="28"/>
        <v>0</v>
      </c>
      <c r="I90" s="67">
        <f t="shared" si="28"/>
        <v>0</v>
      </c>
      <c r="J90" s="67">
        <f t="shared" si="28"/>
        <v>0</v>
      </c>
      <c r="K90" s="67">
        <f t="shared" si="28"/>
        <v>0</v>
      </c>
      <c r="L90" s="67">
        <f t="shared" si="28"/>
        <v>0</v>
      </c>
      <c r="M90" s="67">
        <f t="shared" si="28"/>
        <v>0</v>
      </c>
      <c r="N90" s="67">
        <f t="shared" si="28"/>
        <v>0</v>
      </c>
      <c r="O90" s="20"/>
      <c r="P90" s="17"/>
      <c r="Q90" s="17"/>
      <c r="R90" s="17"/>
      <c r="S90" s="17"/>
      <c r="T90" s="17"/>
      <c r="U90" s="17"/>
      <c r="V90" s="17"/>
      <c r="W90" s="17"/>
      <c r="X90" s="17"/>
      <c r="Y90" s="17"/>
    </row>
    <row r="91" spans="1:25" s="44" customFormat="1" x14ac:dyDescent="0.25">
      <c r="A91" s="43"/>
      <c r="B91" s="53" t="s">
        <v>43</v>
      </c>
      <c r="C91" s="67">
        <f t="shared" ref="C91:N91" si="29">+C83+C63</f>
        <v>0</v>
      </c>
      <c r="D91" s="67">
        <f t="shared" si="29"/>
        <v>0</v>
      </c>
      <c r="E91" s="67">
        <f t="shared" si="29"/>
        <v>0</v>
      </c>
      <c r="F91" s="67">
        <f t="shared" si="29"/>
        <v>0</v>
      </c>
      <c r="G91" s="67">
        <f t="shared" si="29"/>
        <v>0</v>
      </c>
      <c r="H91" s="67">
        <f t="shared" si="29"/>
        <v>0</v>
      </c>
      <c r="I91" s="67">
        <f t="shared" si="29"/>
        <v>0</v>
      </c>
      <c r="J91" s="67">
        <f t="shared" si="29"/>
        <v>0</v>
      </c>
      <c r="K91" s="67">
        <f t="shared" si="29"/>
        <v>0</v>
      </c>
      <c r="L91" s="67">
        <f t="shared" si="29"/>
        <v>0</v>
      </c>
      <c r="M91" s="67">
        <f t="shared" si="29"/>
        <v>0</v>
      </c>
      <c r="N91" s="67">
        <f t="shared" si="29"/>
        <v>0</v>
      </c>
      <c r="O91" s="20"/>
      <c r="P91" s="17"/>
      <c r="Q91" s="17"/>
      <c r="R91" s="17"/>
      <c r="S91" s="17"/>
      <c r="T91" s="17"/>
      <c r="U91" s="17"/>
      <c r="V91" s="17"/>
      <c r="W91" s="17"/>
      <c r="X91" s="17"/>
      <c r="Y91" s="17"/>
    </row>
    <row r="92" spans="1:25" x14ac:dyDescent="0.25">
      <c r="B92" s="68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P92" s="17"/>
      <c r="Q92" s="17"/>
      <c r="R92" s="17"/>
      <c r="S92" s="17"/>
      <c r="T92" s="17"/>
      <c r="U92" s="17"/>
      <c r="V92" s="17"/>
      <c r="W92" s="17"/>
      <c r="X92" s="17"/>
      <c r="Y92" s="17"/>
    </row>
    <row r="93" spans="1:25" ht="16.5" thickBot="1" x14ac:dyDescent="0.3">
      <c r="B93" s="90" t="s">
        <v>55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17"/>
      <c r="Q93" s="17"/>
      <c r="R93" s="17"/>
      <c r="S93" s="17"/>
      <c r="T93" s="17"/>
      <c r="U93" s="17"/>
      <c r="V93" s="17"/>
      <c r="W93" s="17"/>
      <c r="X93" s="17"/>
      <c r="Y93" s="17"/>
    </row>
    <row r="94" spans="1:25" x14ac:dyDescent="0.25">
      <c r="B94" s="48"/>
      <c r="C94" s="48"/>
      <c r="D94" s="48"/>
      <c r="E94" s="48"/>
      <c r="F94" s="69"/>
      <c r="G94" s="48"/>
      <c r="H94" s="48"/>
      <c r="I94" s="48"/>
      <c r="J94" s="48"/>
      <c r="K94" s="48"/>
      <c r="L94" s="48"/>
      <c r="M94" s="48"/>
      <c r="N94" s="48"/>
      <c r="O94" s="48"/>
      <c r="P94" s="17"/>
      <c r="Q94" s="17"/>
      <c r="R94" s="17"/>
      <c r="S94" s="17"/>
      <c r="T94" s="17"/>
      <c r="U94" s="17"/>
      <c r="V94" s="17"/>
      <c r="W94" s="17"/>
      <c r="X94" s="17"/>
      <c r="Y94" s="17"/>
    </row>
    <row r="95" spans="1:25" ht="15.75" thickBot="1" x14ac:dyDescent="0.3">
      <c r="B95" s="70" t="s">
        <v>56</v>
      </c>
      <c r="C95" s="71">
        <f>+C96+C102</f>
        <v>10781.569332428751</v>
      </c>
      <c r="D95" s="71">
        <f>+D96+D102</f>
        <v>14886.232683233162</v>
      </c>
      <c r="E95" s="71">
        <f t="shared" ref="E95:N95" si="30">+E96+E102</f>
        <v>7551.6464972525691</v>
      </c>
      <c r="F95" s="71">
        <f t="shared" si="30"/>
        <v>767.84689322999998</v>
      </c>
      <c r="G95" s="71">
        <f t="shared" si="30"/>
        <v>5310.1097827199874</v>
      </c>
      <c r="H95" s="71">
        <f t="shared" si="30"/>
        <v>14084.40725736595</v>
      </c>
      <c r="I95" s="71">
        <f t="shared" si="30"/>
        <v>9983.3336584612498</v>
      </c>
      <c r="J95" s="71">
        <f t="shared" si="30"/>
        <v>0</v>
      </c>
      <c r="K95" s="71">
        <f t="shared" si="30"/>
        <v>0</v>
      </c>
      <c r="L95" s="71">
        <f t="shared" si="30"/>
        <v>0</v>
      </c>
      <c r="M95" s="71">
        <f t="shared" si="30"/>
        <v>0</v>
      </c>
      <c r="N95" s="71">
        <f t="shared" si="30"/>
        <v>0</v>
      </c>
      <c r="O95" s="72">
        <f>+O96+O102</f>
        <v>63365.146104691667</v>
      </c>
      <c r="P95" s="17"/>
      <c r="Q95" s="17"/>
      <c r="R95" s="17"/>
      <c r="S95" s="17"/>
      <c r="T95" s="17"/>
      <c r="U95" s="17"/>
      <c r="V95" s="17"/>
      <c r="W95" s="17"/>
      <c r="X95" s="17"/>
      <c r="Y95" s="17"/>
    </row>
    <row r="96" spans="1:25" ht="15.75" thickTop="1" x14ac:dyDescent="0.25">
      <c r="B96" s="73" t="s">
        <v>57</v>
      </c>
      <c r="C96" s="50">
        <f>+C97+C99+C100</f>
        <v>10763.916554648751</v>
      </c>
      <c r="D96" s="50">
        <f t="shared" ref="D96:O96" si="31">+D97+D99+D100</f>
        <v>14828.816883904998</v>
      </c>
      <c r="E96" s="50">
        <f>+E97+E99+E100</f>
        <v>7536.8687194825688</v>
      </c>
      <c r="F96" s="50">
        <f t="shared" si="31"/>
        <v>754.42791174000001</v>
      </c>
      <c r="G96" s="50">
        <f t="shared" si="31"/>
        <v>5261.4350158200014</v>
      </c>
      <c r="H96" s="50">
        <f t="shared" si="31"/>
        <v>14072.27994255595</v>
      </c>
      <c r="I96" s="50">
        <f t="shared" si="31"/>
        <v>9974.4447695712497</v>
      </c>
      <c r="J96" s="50">
        <f t="shared" si="31"/>
        <v>0</v>
      </c>
      <c r="K96" s="50">
        <f t="shared" si="31"/>
        <v>0</v>
      </c>
      <c r="L96" s="50">
        <f t="shared" si="31"/>
        <v>0</v>
      </c>
      <c r="M96" s="50">
        <f t="shared" si="31"/>
        <v>0</v>
      </c>
      <c r="N96" s="50">
        <f t="shared" si="31"/>
        <v>0</v>
      </c>
      <c r="O96" s="50">
        <f t="shared" si="31"/>
        <v>63192.189797723513</v>
      </c>
      <c r="P96" s="17"/>
      <c r="Q96" s="17"/>
      <c r="R96" s="17"/>
      <c r="S96" s="17"/>
      <c r="T96" s="17"/>
      <c r="U96" s="17"/>
      <c r="V96" s="17"/>
      <c r="W96" s="17"/>
      <c r="X96" s="17"/>
      <c r="Y96" s="17"/>
    </row>
    <row r="97" spans="1:25" x14ac:dyDescent="0.25">
      <c r="A97" s="52" t="s">
        <v>58</v>
      </c>
      <c r="B97" s="53" t="s">
        <v>59</v>
      </c>
      <c r="C97" s="31">
        <v>10753.92054436</v>
      </c>
      <c r="D97" s="31">
        <v>14821.406180809998</v>
      </c>
      <c r="E97" s="31">
        <v>7529.4857764502422</v>
      </c>
      <c r="F97" s="31">
        <v>754.0508863</v>
      </c>
      <c r="G97" s="31">
        <v>5258.805613030001</v>
      </c>
      <c r="H97" s="31">
        <v>14065.247318674075</v>
      </c>
      <c r="I97" s="31">
        <v>9969.4600395399993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20">
        <f>SUM(C97:N97)</f>
        <v>63152.376359164315</v>
      </c>
      <c r="P97" s="17"/>
      <c r="Q97" s="17"/>
      <c r="R97" s="17"/>
      <c r="S97" s="17"/>
      <c r="T97" s="17"/>
      <c r="U97" s="17"/>
      <c r="V97" s="17"/>
      <c r="W97" s="17"/>
      <c r="X97" s="17"/>
      <c r="Y97" s="17"/>
    </row>
    <row r="98" spans="1:25" s="57" customFormat="1" x14ac:dyDescent="0.25">
      <c r="A98" s="26"/>
      <c r="B98" s="74" t="s">
        <v>32</v>
      </c>
      <c r="C98" s="75">
        <v>10753.92054436</v>
      </c>
      <c r="D98" s="75">
        <v>14821.406180809998</v>
      </c>
      <c r="E98" s="75">
        <v>7529.4857764502422</v>
      </c>
      <c r="F98" s="75">
        <v>754.0508863</v>
      </c>
      <c r="G98" s="75">
        <v>5258.805613030001</v>
      </c>
      <c r="H98" s="75">
        <v>14065.247318674075</v>
      </c>
      <c r="I98" s="75">
        <v>9969.4600395399993</v>
      </c>
      <c r="J98" s="75">
        <v>0</v>
      </c>
      <c r="K98" s="75">
        <v>0</v>
      </c>
      <c r="L98" s="75">
        <v>0</v>
      </c>
      <c r="M98" s="75">
        <v>0</v>
      </c>
      <c r="N98" s="75">
        <v>0</v>
      </c>
      <c r="O98" s="56">
        <f>(SUM(C98:N98))</f>
        <v>63152.376359164315</v>
      </c>
      <c r="P98" s="17"/>
      <c r="Q98" s="17"/>
      <c r="R98" s="17"/>
      <c r="S98" s="17"/>
      <c r="T98" s="17"/>
      <c r="U98" s="17"/>
      <c r="V98" s="17"/>
      <c r="W98" s="17"/>
      <c r="X98" s="17"/>
      <c r="Y98" s="17"/>
    </row>
    <row r="99" spans="1:25" x14ac:dyDescent="0.25">
      <c r="B99" s="76" t="s">
        <v>60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20">
        <f>SUM(C99:N99)</f>
        <v>0</v>
      </c>
      <c r="P99" s="17"/>
      <c r="Q99" s="17"/>
      <c r="R99" s="17"/>
      <c r="S99" s="17"/>
      <c r="T99" s="17"/>
      <c r="U99" s="17"/>
      <c r="V99" s="17"/>
      <c r="W99" s="17"/>
      <c r="X99" s="17"/>
      <c r="Y99" s="17"/>
    </row>
    <row r="100" spans="1:25" x14ac:dyDescent="0.25">
      <c r="A100" s="52" t="s">
        <v>61</v>
      </c>
      <c r="B100" s="76" t="s">
        <v>62</v>
      </c>
      <c r="C100" s="31">
        <v>9.99601028875</v>
      </c>
      <c r="D100" s="31">
        <v>7.4107030949999997</v>
      </c>
      <c r="E100" s="31">
        <v>7.3829430323270007</v>
      </c>
      <c r="F100" s="31">
        <v>0.37702543999999999</v>
      </c>
      <c r="G100" s="31">
        <v>2.6294027899999999</v>
      </c>
      <c r="H100" s="31">
        <v>7.0326238818740006</v>
      </c>
      <c r="I100" s="31">
        <v>4.9847300312499998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20">
        <f>SUM(C100:N100)</f>
        <v>39.813438559201003</v>
      </c>
      <c r="P100" s="17"/>
      <c r="Q100" s="17"/>
      <c r="R100" s="17"/>
      <c r="S100" s="17"/>
      <c r="T100" s="17"/>
      <c r="U100" s="17"/>
      <c r="V100" s="17"/>
      <c r="W100" s="17"/>
      <c r="X100" s="17"/>
      <c r="Y100" s="17"/>
    </row>
    <row r="101" spans="1:25" s="29" customFormat="1" x14ac:dyDescent="0.25">
      <c r="A101" s="26"/>
      <c r="B101" s="74" t="s">
        <v>32</v>
      </c>
      <c r="C101" s="55">
        <v>9.99601028875</v>
      </c>
      <c r="D101" s="55">
        <v>7.4107030949999997</v>
      </c>
      <c r="E101" s="55">
        <v>7.3829430323270007</v>
      </c>
      <c r="F101" s="55">
        <v>0.37702543999999999</v>
      </c>
      <c r="G101" s="55">
        <v>2.6294027899999999</v>
      </c>
      <c r="H101" s="55">
        <v>7.0326238818740006</v>
      </c>
      <c r="I101" s="55">
        <v>4.9847300312499998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6">
        <f>SUM(C101:N101)</f>
        <v>39.813438559201003</v>
      </c>
      <c r="P101" s="17"/>
      <c r="Q101" s="17"/>
      <c r="R101" s="17"/>
      <c r="S101" s="17"/>
      <c r="T101" s="17"/>
      <c r="U101" s="17"/>
      <c r="V101" s="17"/>
      <c r="W101" s="17"/>
      <c r="X101" s="17"/>
      <c r="Y101" s="17"/>
    </row>
    <row r="102" spans="1:25" x14ac:dyDescent="0.25">
      <c r="B102" s="49" t="s">
        <v>33</v>
      </c>
      <c r="C102" s="50">
        <f>+C103+C104+C105</f>
        <v>17.652777780000001</v>
      </c>
      <c r="D102" s="50">
        <f t="shared" ref="D102:N102" si="32">+D103+D104+D105</f>
        <v>57.415799328164006</v>
      </c>
      <c r="E102" s="50">
        <f t="shared" si="32"/>
        <v>14.77777777</v>
      </c>
      <c r="F102" s="50">
        <f t="shared" si="32"/>
        <v>13.41898149</v>
      </c>
      <c r="G102" s="50">
        <f t="shared" si="32"/>
        <v>48.674766899985997</v>
      </c>
      <c r="H102" s="50">
        <f t="shared" si="32"/>
        <v>12.12731481</v>
      </c>
      <c r="I102" s="50">
        <f t="shared" si="32"/>
        <v>8.8888888900000005</v>
      </c>
      <c r="J102" s="50">
        <f t="shared" si="32"/>
        <v>0</v>
      </c>
      <c r="K102" s="50">
        <f t="shared" si="32"/>
        <v>0</v>
      </c>
      <c r="L102" s="50">
        <f t="shared" si="32"/>
        <v>0</v>
      </c>
      <c r="M102" s="50">
        <f t="shared" si="32"/>
        <v>0</v>
      </c>
      <c r="N102" s="50">
        <f t="shared" si="32"/>
        <v>0</v>
      </c>
      <c r="O102" s="51">
        <f>+O103+O104+O105</f>
        <v>172.95630696815002</v>
      </c>
      <c r="P102" s="17"/>
      <c r="Q102" s="17"/>
      <c r="R102" s="17"/>
      <c r="S102" s="17"/>
      <c r="T102" s="17"/>
      <c r="U102" s="17"/>
      <c r="V102" s="17"/>
      <c r="W102" s="17"/>
      <c r="X102" s="17"/>
      <c r="Y102" s="17"/>
    </row>
    <row r="103" spans="1:25" x14ac:dyDescent="0.25">
      <c r="B103" s="53" t="s">
        <v>59</v>
      </c>
      <c r="C103" s="77">
        <v>17.652777780000001</v>
      </c>
      <c r="D103" s="31">
        <v>57.415799328164006</v>
      </c>
      <c r="E103" s="31">
        <v>14.77777777</v>
      </c>
      <c r="F103" s="31">
        <v>13.41898149</v>
      </c>
      <c r="G103" s="31">
        <v>48.674766899985997</v>
      </c>
      <c r="H103" s="31">
        <v>12.12731481</v>
      </c>
      <c r="I103" s="31">
        <v>8.8888888900000005</v>
      </c>
      <c r="J103" s="31"/>
      <c r="K103" s="31"/>
      <c r="L103" s="31"/>
      <c r="M103" s="31"/>
      <c r="N103" s="31"/>
      <c r="O103" s="20">
        <f>SUM(C103:N103)</f>
        <v>172.95630696815002</v>
      </c>
      <c r="P103" s="17"/>
      <c r="Q103" s="17"/>
      <c r="R103" s="17"/>
      <c r="S103" s="17"/>
      <c r="T103" s="17"/>
      <c r="U103" s="17"/>
      <c r="V103" s="17"/>
      <c r="W103" s="17"/>
      <c r="X103" s="17"/>
      <c r="Y103" s="17"/>
    </row>
    <row r="104" spans="1:25" x14ac:dyDescent="0.25">
      <c r="B104" s="53" t="s">
        <v>60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20">
        <f>SUM(C104:N104)</f>
        <v>0</v>
      </c>
      <c r="P104" s="17"/>
      <c r="Q104" s="17"/>
      <c r="R104" s="17"/>
      <c r="S104" s="17"/>
      <c r="T104" s="17"/>
      <c r="U104" s="17"/>
      <c r="V104" s="17"/>
      <c r="W104" s="17"/>
      <c r="X104" s="17"/>
      <c r="Y104" s="17"/>
    </row>
    <row r="105" spans="1:25" x14ac:dyDescent="0.25">
      <c r="B105" s="53" t="s">
        <v>62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20">
        <f>SUM(C105:N105)</f>
        <v>0</v>
      </c>
      <c r="P105" s="17"/>
      <c r="Q105" s="17"/>
      <c r="R105" s="17"/>
      <c r="S105" s="17"/>
      <c r="T105" s="17"/>
      <c r="U105" s="17"/>
      <c r="V105" s="17"/>
      <c r="W105" s="17"/>
      <c r="X105" s="17"/>
      <c r="Y105" s="17"/>
    </row>
    <row r="106" spans="1:25" x14ac:dyDescent="0.25">
      <c r="B106" s="53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20"/>
      <c r="P106" s="17"/>
      <c r="Q106" s="17"/>
      <c r="R106" s="17"/>
      <c r="S106" s="17"/>
      <c r="T106" s="17"/>
      <c r="U106" s="17"/>
      <c r="V106" s="17"/>
      <c r="W106" s="17"/>
      <c r="X106" s="17"/>
      <c r="Y106" s="17"/>
    </row>
    <row r="107" spans="1:25" ht="15.75" thickBot="1" x14ac:dyDescent="0.3">
      <c r="B107" s="70" t="s">
        <v>63</v>
      </c>
      <c r="C107" s="71">
        <f>+C108+C115</f>
        <v>10814.342110630001</v>
      </c>
      <c r="D107" s="71">
        <f t="shared" ref="D107:N107" si="33">+D108+D115</f>
        <v>12767.913779133161</v>
      </c>
      <c r="E107" s="71">
        <f t="shared" si="33"/>
        <v>7560.7079384199997</v>
      </c>
      <c r="F107" s="71">
        <f t="shared" si="33"/>
        <v>767.84689322999998</v>
      </c>
      <c r="G107" s="71">
        <f t="shared" si="33"/>
        <v>5310.1097827199865</v>
      </c>
      <c r="H107" s="71">
        <f t="shared" si="33"/>
        <v>14089.71859149</v>
      </c>
      <c r="I107" s="71">
        <f t="shared" si="33"/>
        <v>10024.791952250001</v>
      </c>
      <c r="J107" s="71">
        <f t="shared" si="33"/>
        <v>0</v>
      </c>
      <c r="K107" s="71">
        <f t="shared" si="33"/>
        <v>0</v>
      </c>
      <c r="L107" s="71">
        <f t="shared" si="33"/>
        <v>0</v>
      </c>
      <c r="M107" s="71">
        <f t="shared" si="33"/>
        <v>0</v>
      </c>
      <c r="N107" s="71">
        <f t="shared" si="33"/>
        <v>0</v>
      </c>
      <c r="O107" s="72">
        <f>+O108+O115</f>
        <v>61335.431047873142</v>
      </c>
      <c r="P107" s="17"/>
      <c r="Q107" s="17"/>
      <c r="R107" s="17"/>
      <c r="S107" s="17"/>
      <c r="T107" s="17"/>
      <c r="U107" s="17"/>
      <c r="V107" s="17"/>
      <c r="W107" s="17"/>
      <c r="X107" s="17"/>
      <c r="Y107" s="17"/>
    </row>
    <row r="108" spans="1:25" ht="15" customHeight="1" thickTop="1" x14ac:dyDescent="0.25">
      <c r="B108" s="73" t="s">
        <v>64</v>
      </c>
      <c r="C108" s="50">
        <f>+C109+C112+C113</f>
        <v>10796.689332850001</v>
      </c>
      <c r="D108" s="50">
        <f>+D109+D112+D113</f>
        <v>12710.497979804997</v>
      </c>
      <c r="E108" s="50">
        <f t="shared" ref="E108:N108" si="34">+E109+E112+E113</f>
        <v>7545.9301606499994</v>
      </c>
      <c r="F108" s="50">
        <f t="shared" si="34"/>
        <v>754.42791174000001</v>
      </c>
      <c r="G108" s="50">
        <f t="shared" si="34"/>
        <v>5261.4350158200004</v>
      </c>
      <c r="H108" s="50">
        <f t="shared" si="34"/>
        <v>14077.591276679999</v>
      </c>
      <c r="I108" s="50">
        <f t="shared" si="34"/>
        <v>10015.903063360001</v>
      </c>
      <c r="J108" s="50">
        <f t="shared" si="34"/>
        <v>0</v>
      </c>
      <c r="K108" s="50">
        <f t="shared" si="34"/>
        <v>0</v>
      </c>
      <c r="L108" s="50">
        <f t="shared" si="34"/>
        <v>0</v>
      </c>
      <c r="M108" s="50">
        <f t="shared" si="34"/>
        <v>0</v>
      </c>
      <c r="N108" s="50">
        <f t="shared" si="34"/>
        <v>0</v>
      </c>
      <c r="O108" s="50">
        <f t="shared" ref="O108" si="35">+O109+O111+O113+O112</f>
        <v>61162.474740904989</v>
      </c>
      <c r="P108" s="17"/>
      <c r="Q108" s="17"/>
      <c r="R108" s="17"/>
      <c r="S108" s="17"/>
      <c r="T108" s="17"/>
      <c r="U108" s="17"/>
      <c r="V108" s="17"/>
      <c r="W108" s="17"/>
      <c r="X108" s="17"/>
      <c r="Y108" s="17"/>
    </row>
    <row r="109" spans="1:25" x14ac:dyDescent="0.25">
      <c r="A109" s="52" t="s">
        <v>65</v>
      </c>
      <c r="B109" s="53" t="s">
        <v>59</v>
      </c>
      <c r="C109" s="31">
        <v>10786.676944370001</v>
      </c>
      <c r="D109" s="69">
        <v>12704.145906839996</v>
      </c>
      <c r="E109" s="31">
        <v>7538.5426891499992</v>
      </c>
      <c r="F109" s="31">
        <v>754.0508863</v>
      </c>
      <c r="G109" s="31">
        <v>5258.8056130300001</v>
      </c>
      <c r="H109" s="31">
        <v>14070.555998459999</v>
      </c>
      <c r="I109" s="31">
        <v>10010.897614540001</v>
      </c>
      <c r="J109" s="31">
        <v>0</v>
      </c>
      <c r="K109" s="69">
        <v>0</v>
      </c>
      <c r="L109" s="31">
        <v>0</v>
      </c>
      <c r="M109" s="31">
        <v>0</v>
      </c>
      <c r="N109" s="69">
        <v>0</v>
      </c>
      <c r="O109" s="20">
        <f t="shared" ref="O109:O114" si="36">SUM(C109:N109)</f>
        <v>61123.675652689992</v>
      </c>
      <c r="P109" s="17"/>
      <c r="Q109" s="17"/>
      <c r="R109" s="17"/>
      <c r="S109" s="17"/>
      <c r="T109" s="17"/>
      <c r="U109" s="17"/>
      <c r="V109" s="17"/>
      <c r="W109" s="17"/>
      <c r="X109" s="17"/>
      <c r="Y109" s="17"/>
    </row>
    <row r="110" spans="1:25" s="57" customFormat="1" x14ac:dyDescent="0.25">
      <c r="A110" s="26"/>
      <c r="B110" s="74" t="s">
        <v>32</v>
      </c>
      <c r="C110" s="55">
        <v>10786.676944370001</v>
      </c>
      <c r="D110" s="55">
        <v>12704.145906839996</v>
      </c>
      <c r="E110" s="55">
        <v>7538.5426891499992</v>
      </c>
      <c r="F110" s="55">
        <v>754.0508863</v>
      </c>
      <c r="G110" s="55">
        <v>5258.8056130300001</v>
      </c>
      <c r="H110" s="55">
        <v>14070.555998459999</v>
      </c>
      <c r="I110" s="55">
        <v>10010.897614540001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6">
        <f t="shared" si="36"/>
        <v>61123.675652689992</v>
      </c>
      <c r="P110" s="17"/>
      <c r="Q110" s="17"/>
      <c r="R110" s="17"/>
      <c r="S110" s="17"/>
      <c r="T110" s="17"/>
      <c r="U110" s="17"/>
      <c r="V110" s="17"/>
      <c r="W110" s="17"/>
      <c r="X110" s="17"/>
      <c r="Y110" s="17"/>
    </row>
    <row r="111" spans="1:25" x14ac:dyDescent="0.25">
      <c r="B111" s="76" t="s">
        <v>60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20">
        <f t="shared" si="36"/>
        <v>0</v>
      </c>
      <c r="P111" s="17"/>
      <c r="Q111" s="17"/>
      <c r="R111" s="17"/>
      <c r="S111" s="17"/>
      <c r="T111" s="17"/>
      <c r="U111" s="17"/>
      <c r="V111" s="17"/>
      <c r="W111" s="17"/>
      <c r="X111" s="17"/>
      <c r="Y111" s="17"/>
    </row>
    <row r="112" spans="1:25" x14ac:dyDescent="0.25">
      <c r="B112" s="76" t="s">
        <v>66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20">
        <f t="shared" si="36"/>
        <v>0</v>
      </c>
      <c r="P112" s="17"/>
      <c r="Q112" s="17"/>
      <c r="R112" s="17"/>
      <c r="S112" s="17"/>
      <c r="T112" s="17"/>
      <c r="U112" s="17"/>
      <c r="V112" s="17"/>
      <c r="W112" s="17"/>
      <c r="X112" s="17"/>
      <c r="Y112" s="17"/>
    </row>
    <row r="113" spans="1:25" x14ac:dyDescent="0.25">
      <c r="B113" s="76" t="s">
        <v>62</v>
      </c>
      <c r="C113" s="31">
        <v>10.01238848</v>
      </c>
      <c r="D113" s="31">
        <v>6.3520729649999996</v>
      </c>
      <c r="E113" s="31">
        <v>7.3874715000000002</v>
      </c>
      <c r="F113" s="31">
        <v>0.37702543999999999</v>
      </c>
      <c r="G113" s="31">
        <v>2.6294027899999999</v>
      </c>
      <c r="H113" s="31">
        <v>7.0352782199999995</v>
      </c>
      <c r="I113" s="31">
        <v>5.0054488200000007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20">
        <f t="shared" si="36"/>
        <v>38.799088214999998</v>
      </c>
      <c r="P113" s="17"/>
      <c r="Q113" s="17"/>
      <c r="R113" s="17"/>
      <c r="S113" s="17"/>
      <c r="T113" s="17"/>
      <c r="U113" s="17"/>
      <c r="V113" s="17"/>
      <c r="W113" s="17"/>
      <c r="X113" s="17"/>
      <c r="Y113" s="17"/>
    </row>
    <row r="114" spans="1:25" s="57" customFormat="1" x14ac:dyDescent="0.25">
      <c r="A114" s="78" t="s">
        <v>67</v>
      </c>
      <c r="B114" s="74" t="s">
        <v>32</v>
      </c>
      <c r="C114" s="55">
        <v>10.01238848</v>
      </c>
      <c r="D114" s="55">
        <v>6.3520729649999996</v>
      </c>
      <c r="E114" s="55">
        <v>7.3874715000000002</v>
      </c>
      <c r="F114" s="55">
        <v>0.37702543999999999</v>
      </c>
      <c r="G114" s="55">
        <v>2.6294027899999999</v>
      </c>
      <c r="H114" s="55">
        <v>7.0352782199999995</v>
      </c>
      <c r="I114" s="55">
        <v>5.0054488200000007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6">
        <f t="shared" si="36"/>
        <v>38.799088214999998</v>
      </c>
      <c r="P114" s="17"/>
      <c r="Q114" s="17"/>
      <c r="R114" s="17"/>
      <c r="S114" s="17"/>
      <c r="T114" s="17"/>
      <c r="U114" s="17"/>
      <c r="V114" s="17"/>
      <c r="W114" s="17"/>
      <c r="X114" s="17"/>
      <c r="Y114" s="17"/>
    </row>
    <row r="115" spans="1:25" x14ac:dyDescent="0.25">
      <c r="B115" s="49" t="s">
        <v>33</v>
      </c>
      <c r="C115" s="50">
        <f>+C116+C117+C118</f>
        <v>17.652777780000001</v>
      </c>
      <c r="D115" s="50">
        <f t="shared" ref="D115:O115" si="37">+D116+D117+D118</f>
        <v>57.415799328164006</v>
      </c>
      <c r="E115" s="50">
        <f t="shared" si="37"/>
        <v>14.77777777</v>
      </c>
      <c r="F115" s="50">
        <f t="shared" si="37"/>
        <v>13.41898149</v>
      </c>
      <c r="G115" s="50">
        <f t="shared" si="37"/>
        <v>48.674766899985997</v>
      </c>
      <c r="H115" s="50">
        <f t="shared" si="37"/>
        <v>12.12731481</v>
      </c>
      <c r="I115" s="50">
        <f t="shared" si="37"/>
        <v>8.8888888900000005</v>
      </c>
      <c r="J115" s="50">
        <f t="shared" si="37"/>
        <v>0</v>
      </c>
      <c r="K115" s="50">
        <f t="shared" si="37"/>
        <v>0</v>
      </c>
      <c r="L115" s="50">
        <f t="shared" si="37"/>
        <v>0</v>
      </c>
      <c r="M115" s="50">
        <f t="shared" si="37"/>
        <v>0</v>
      </c>
      <c r="N115" s="50">
        <f t="shared" si="37"/>
        <v>0</v>
      </c>
      <c r="O115" s="51">
        <f t="shared" si="37"/>
        <v>172.95630696815002</v>
      </c>
      <c r="P115" s="17"/>
      <c r="Q115" s="17"/>
      <c r="R115" s="17"/>
      <c r="S115" s="17"/>
      <c r="T115" s="17"/>
      <c r="U115" s="17"/>
      <c r="V115" s="17"/>
      <c r="W115" s="17"/>
      <c r="X115" s="17"/>
      <c r="Y115" s="17"/>
    </row>
    <row r="116" spans="1:25" x14ac:dyDescent="0.25">
      <c r="B116" s="53" t="s">
        <v>68</v>
      </c>
      <c r="C116" s="77">
        <v>17.652777780000001</v>
      </c>
      <c r="D116" s="31">
        <v>57.415799328164006</v>
      </c>
      <c r="E116" s="60">
        <v>14.77777777</v>
      </c>
      <c r="F116" s="60">
        <v>13.41898149</v>
      </c>
      <c r="G116" s="60">
        <v>48.674766899985997</v>
      </c>
      <c r="H116" s="60">
        <v>12.12731481</v>
      </c>
      <c r="I116" s="60">
        <v>8.8888888900000005</v>
      </c>
      <c r="J116" s="60"/>
      <c r="K116" s="60"/>
      <c r="L116" s="60"/>
      <c r="M116" s="31"/>
      <c r="N116" s="60"/>
      <c r="O116" s="20">
        <f>SUM(C116:N116)</f>
        <v>172.95630696815002</v>
      </c>
      <c r="P116" s="17"/>
      <c r="Q116" s="17"/>
      <c r="R116" s="17"/>
      <c r="S116" s="17"/>
      <c r="T116" s="17"/>
      <c r="U116" s="17"/>
      <c r="V116" s="17"/>
      <c r="W116" s="17"/>
      <c r="X116" s="17"/>
      <c r="Y116" s="17"/>
    </row>
    <row r="117" spans="1:25" x14ac:dyDescent="0.25">
      <c r="B117" s="53" t="s">
        <v>69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20">
        <f>SUM(C117:N117)</f>
        <v>0</v>
      </c>
      <c r="P117" s="17"/>
      <c r="Q117" s="17"/>
      <c r="R117" s="17"/>
      <c r="S117" s="17"/>
      <c r="T117" s="17"/>
      <c r="U117" s="17"/>
      <c r="V117" s="17"/>
      <c r="W117" s="17"/>
      <c r="X117" s="17"/>
      <c r="Y117" s="17"/>
    </row>
    <row r="118" spans="1:25" x14ac:dyDescent="0.25">
      <c r="B118" s="53" t="s">
        <v>70</v>
      </c>
      <c r="C118" s="60">
        <v>0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0</v>
      </c>
      <c r="M118" s="60">
        <v>0</v>
      </c>
      <c r="N118" s="60">
        <v>0</v>
      </c>
      <c r="O118" s="20">
        <f>SUM(C118:N118)</f>
        <v>0</v>
      </c>
      <c r="P118" s="17"/>
      <c r="Q118" s="17"/>
      <c r="R118" s="17"/>
      <c r="S118" s="17"/>
      <c r="T118" s="17"/>
      <c r="U118" s="17"/>
      <c r="V118" s="17"/>
      <c r="W118" s="17"/>
      <c r="X118" s="17"/>
      <c r="Y118" s="17"/>
    </row>
    <row r="119" spans="1:25" ht="8.25" customHeight="1" x14ac:dyDescent="0.25">
      <c r="B119" s="53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20"/>
      <c r="P119" s="17"/>
      <c r="Q119" s="17"/>
      <c r="R119" s="17"/>
      <c r="S119" s="17"/>
      <c r="T119" s="17"/>
      <c r="U119" s="17"/>
      <c r="V119" s="17"/>
      <c r="W119" s="17"/>
      <c r="X119" s="17"/>
      <c r="Y119" s="17"/>
    </row>
    <row r="120" spans="1:25" s="44" customFormat="1" ht="15.75" thickBot="1" x14ac:dyDescent="0.3">
      <c r="A120" s="43"/>
      <c r="B120" s="70" t="s">
        <v>71</v>
      </c>
      <c r="C120" s="71">
        <f>+C121+C125</f>
        <v>0</v>
      </c>
      <c r="D120" s="71">
        <f t="shared" ref="D120:O120" si="38">+D121+D125</f>
        <v>0</v>
      </c>
      <c r="E120" s="71">
        <f t="shared" si="38"/>
        <v>0</v>
      </c>
      <c r="F120" s="71">
        <f t="shared" si="38"/>
        <v>0</v>
      </c>
      <c r="G120" s="71">
        <f t="shared" si="38"/>
        <v>0</v>
      </c>
      <c r="H120" s="71">
        <f t="shared" si="38"/>
        <v>0</v>
      </c>
      <c r="I120" s="71">
        <f t="shared" si="38"/>
        <v>0</v>
      </c>
      <c r="J120" s="71">
        <f t="shared" si="38"/>
        <v>0</v>
      </c>
      <c r="K120" s="71">
        <f t="shared" si="38"/>
        <v>0</v>
      </c>
      <c r="L120" s="71">
        <f t="shared" si="38"/>
        <v>0</v>
      </c>
      <c r="M120" s="71">
        <f t="shared" si="38"/>
        <v>0</v>
      </c>
      <c r="N120" s="71">
        <f t="shared" si="38"/>
        <v>0</v>
      </c>
      <c r="O120" s="71">
        <f t="shared" si="38"/>
        <v>0</v>
      </c>
      <c r="P120" s="17"/>
      <c r="Q120" s="17"/>
      <c r="R120" s="17"/>
      <c r="S120" s="17"/>
      <c r="T120" s="17"/>
      <c r="U120" s="17"/>
      <c r="V120" s="17"/>
      <c r="W120" s="17"/>
      <c r="X120" s="17"/>
      <c r="Y120" s="17"/>
    </row>
    <row r="121" spans="1:25" ht="15.75" thickTop="1" x14ac:dyDescent="0.25">
      <c r="B121" s="73" t="s">
        <v>64</v>
      </c>
      <c r="C121" s="50">
        <f t="shared" ref="C121:O121" si="39">+C122+C123+C124</f>
        <v>0</v>
      </c>
      <c r="D121" s="50">
        <f t="shared" si="39"/>
        <v>0</v>
      </c>
      <c r="E121" s="50">
        <f t="shared" si="39"/>
        <v>0</v>
      </c>
      <c r="F121" s="50">
        <f t="shared" si="39"/>
        <v>0</v>
      </c>
      <c r="G121" s="50">
        <f t="shared" si="39"/>
        <v>0</v>
      </c>
      <c r="H121" s="50">
        <f t="shared" si="39"/>
        <v>0</v>
      </c>
      <c r="I121" s="50">
        <f t="shared" si="39"/>
        <v>0</v>
      </c>
      <c r="J121" s="50">
        <f t="shared" si="39"/>
        <v>0</v>
      </c>
      <c r="K121" s="50">
        <f t="shared" si="39"/>
        <v>0</v>
      </c>
      <c r="L121" s="50">
        <f t="shared" si="39"/>
        <v>0</v>
      </c>
      <c r="M121" s="50">
        <f t="shared" si="39"/>
        <v>0</v>
      </c>
      <c r="N121" s="50">
        <f t="shared" si="39"/>
        <v>0</v>
      </c>
      <c r="O121" s="50">
        <f t="shared" si="39"/>
        <v>0</v>
      </c>
      <c r="P121" s="17"/>
      <c r="Q121" s="17"/>
      <c r="R121" s="17"/>
      <c r="S121" s="17"/>
      <c r="T121" s="17"/>
      <c r="U121" s="17"/>
      <c r="V121" s="17"/>
      <c r="W121" s="17"/>
      <c r="X121" s="17"/>
      <c r="Y121" s="17"/>
    </row>
    <row r="122" spans="1:25" x14ac:dyDescent="0.25">
      <c r="A122" s="52" t="s">
        <v>72</v>
      </c>
      <c r="B122" s="53" t="s">
        <v>59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20">
        <f>SUM(C122:N122)</f>
        <v>0</v>
      </c>
      <c r="P122" s="17"/>
      <c r="Q122" s="17"/>
      <c r="R122" s="17"/>
      <c r="S122" s="17"/>
      <c r="T122" s="17"/>
      <c r="U122" s="17"/>
      <c r="V122" s="17"/>
      <c r="W122" s="17"/>
      <c r="X122" s="17"/>
      <c r="Y122" s="17"/>
    </row>
    <row r="123" spans="1:25" x14ac:dyDescent="0.25">
      <c r="B123" s="53" t="s">
        <v>60</v>
      </c>
      <c r="C123" s="31">
        <v>0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20">
        <f>SUM(C123:N123)</f>
        <v>0</v>
      </c>
      <c r="P123" s="17"/>
      <c r="Q123" s="17"/>
      <c r="R123" s="17"/>
      <c r="S123" s="17"/>
      <c r="T123" s="17"/>
      <c r="U123" s="17"/>
      <c r="V123" s="17"/>
      <c r="W123" s="17"/>
      <c r="X123" s="17"/>
      <c r="Y123" s="17"/>
    </row>
    <row r="124" spans="1:25" x14ac:dyDescent="0.25">
      <c r="B124" s="53" t="s">
        <v>62</v>
      </c>
      <c r="C124" s="31">
        <v>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20">
        <f>SUM(C124:N124)</f>
        <v>0</v>
      </c>
      <c r="P124" s="17"/>
      <c r="Q124" s="17"/>
      <c r="R124" s="17"/>
      <c r="S124" s="17"/>
      <c r="T124" s="17"/>
      <c r="U124" s="17"/>
      <c r="V124" s="17"/>
      <c r="W124" s="17"/>
      <c r="X124" s="17"/>
      <c r="Y124" s="17"/>
    </row>
    <row r="125" spans="1:25" x14ac:dyDescent="0.25">
      <c r="B125" s="49" t="s">
        <v>33</v>
      </c>
      <c r="C125" s="50">
        <f t="shared" ref="C125:O125" si="40">+C126+C127+C128</f>
        <v>0</v>
      </c>
      <c r="D125" s="50">
        <f t="shared" si="40"/>
        <v>0</v>
      </c>
      <c r="E125" s="50">
        <f t="shared" si="40"/>
        <v>0</v>
      </c>
      <c r="F125" s="50">
        <f t="shared" si="40"/>
        <v>0</v>
      </c>
      <c r="G125" s="50">
        <f t="shared" si="40"/>
        <v>0</v>
      </c>
      <c r="H125" s="50">
        <f t="shared" si="40"/>
        <v>0</v>
      </c>
      <c r="I125" s="50">
        <f t="shared" si="40"/>
        <v>0</v>
      </c>
      <c r="J125" s="50">
        <f t="shared" si="40"/>
        <v>0</v>
      </c>
      <c r="K125" s="50">
        <f t="shared" si="40"/>
        <v>0</v>
      </c>
      <c r="L125" s="50">
        <f t="shared" si="40"/>
        <v>0</v>
      </c>
      <c r="M125" s="50">
        <f t="shared" si="40"/>
        <v>0</v>
      </c>
      <c r="N125" s="50">
        <f t="shared" si="40"/>
        <v>0</v>
      </c>
      <c r="O125" s="51">
        <f t="shared" si="40"/>
        <v>0</v>
      </c>
      <c r="P125" s="17"/>
      <c r="Q125" s="17"/>
      <c r="R125" s="17"/>
      <c r="S125" s="17"/>
      <c r="T125" s="17"/>
      <c r="U125" s="17"/>
      <c r="V125" s="17"/>
      <c r="W125" s="17"/>
      <c r="X125" s="17"/>
      <c r="Y125" s="17"/>
    </row>
    <row r="126" spans="1:25" x14ac:dyDescent="0.25">
      <c r="B126" s="53" t="s">
        <v>68</v>
      </c>
      <c r="C126" s="31">
        <v>0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20">
        <f>SUM(C126:N126)</f>
        <v>0</v>
      </c>
      <c r="P126" s="17"/>
      <c r="Q126" s="17"/>
      <c r="R126" s="17"/>
      <c r="S126" s="17"/>
      <c r="T126" s="17"/>
      <c r="U126" s="17"/>
      <c r="V126" s="17"/>
      <c r="W126" s="17"/>
      <c r="X126" s="17"/>
      <c r="Y126" s="17"/>
    </row>
    <row r="127" spans="1:25" x14ac:dyDescent="0.25">
      <c r="B127" s="53" t="s">
        <v>69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20">
        <f>SUM(C127:N127)</f>
        <v>0</v>
      </c>
      <c r="P127" s="17"/>
      <c r="Q127" s="17"/>
      <c r="R127" s="17"/>
      <c r="S127" s="17"/>
      <c r="T127" s="17"/>
      <c r="U127" s="17"/>
      <c r="V127" s="17"/>
      <c r="W127" s="17"/>
      <c r="X127" s="17"/>
      <c r="Y127" s="17"/>
    </row>
    <row r="128" spans="1:25" x14ac:dyDescent="0.25">
      <c r="B128" s="53" t="s">
        <v>70</v>
      </c>
      <c r="C128" s="31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20">
        <f>SUM(C128:N128)</f>
        <v>0</v>
      </c>
      <c r="P128" s="17"/>
      <c r="Q128" s="17"/>
      <c r="R128" s="17"/>
      <c r="S128" s="17"/>
      <c r="T128" s="17"/>
      <c r="U128" s="17"/>
      <c r="V128" s="17"/>
      <c r="W128" s="17"/>
      <c r="X128" s="17"/>
      <c r="Y128" s="17"/>
    </row>
    <row r="129" spans="1:25" x14ac:dyDescent="0.25">
      <c r="B129" s="53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20"/>
      <c r="P129" s="17"/>
      <c r="Q129" s="17"/>
      <c r="R129" s="17"/>
      <c r="S129" s="17"/>
      <c r="T129" s="17"/>
      <c r="U129" s="17"/>
      <c r="V129" s="17"/>
      <c r="W129" s="17"/>
      <c r="X129" s="17"/>
      <c r="Y129" s="17"/>
    </row>
    <row r="130" spans="1:25" ht="15.75" thickBot="1" x14ac:dyDescent="0.3">
      <c r="B130" s="70" t="s">
        <v>73</v>
      </c>
      <c r="C130" s="71">
        <f t="shared" ref="C130:O130" si="41">+C131+C136</f>
        <v>0</v>
      </c>
      <c r="D130" s="71">
        <f t="shared" si="41"/>
        <v>0</v>
      </c>
      <c r="E130" s="71">
        <f t="shared" si="41"/>
        <v>0</v>
      </c>
      <c r="F130" s="71">
        <f t="shared" si="41"/>
        <v>0</v>
      </c>
      <c r="G130" s="71">
        <f t="shared" si="41"/>
        <v>0</v>
      </c>
      <c r="H130" s="71">
        <f t="shared" si="41"/>
        <v>0</v>
      </c>
      <c r="I130" s="71">
        <f t="shared" si="41"/>
        <v>0</v>
      </c>
      <c r="J130" s="71">
        <f t="shared" si="41"/>
        <v>0</v>
      </c>
      <c r="K130" s="71">
        <f t="shared" si="41"/>
        <v>0</v>
      </c>
      <c r="L130" s="71">
        <f t="shared" si="41"/>
        <v>0</v>
      </c>
      <c r="M130" s="71">
        <f t="shared" si="41"/>
        <v>0</v>
      </c>
      <c r="N130" s="71">
        <f t="shared" si="41"/>
        <v>0</v>
      </c>
      <c r="O130" s="71">
        <f t="shared" si="41"/>
        <v>0</v>
      </c>
      <c r="P130" s="17"/>
      <c r="Q130" s="17"/>
      <c r="R130" s="17"/>
      <c r="S130" s="17"/>
      <c r="T130" s="17"/>
      <c r="U130" s="17"/>
      <c r="V130" s="17"/>
      <c r="W130" s="17"/>
      <c r="X130" s="17"/>
      <c r="Y130" s="17"/>
    </row>
    <row r="131" spans="1:25" ht="15.75" thickTop="1" x14ac:dyDescent="0.25">
      <c r="B131" s="73" t="s">
        <v>57</v>
      </c>
      <c r="C131" s="50">
        <f t="shared" ref="C131:N131" si="42">+C132+C134+C135</f>
        <v>0</v>
      </c>
      <c r="D131" s="50">
        <f t="shared" si="42"/>
        <v>0</v>
      </c>
      <c r="E131" s="50">
        <f t="shared" si="42"/>
        <v>0</v>
      </c>
      <c r="F131" s="50">
        <f t="shared" si="42"/>
        <v>0</v>
      </c>
      <c r="G131" s="50">
        <f t="shared" si="42"/>
        <v>0</v>
      </c>
      <c r="H131" s="50">
        <f t="shared" si="42"/>
        <v>0</v>
      </c>
      <c r="I131" s="50">
        <f t="shared" si="42"/>
        <v>0</v>
      </c>
      <c r="J131" s="50">
        <f t="shared" si="42"/>
        <v>0</v>
      </c>
      <c r="K131" s="50">
        <f t="shared" si="42"/>
        <v>0</v>
      </c>
      <c r="L131" s="50">
        <f t="shared" si="42"/>
        <v>0</v>
      </c>
      <c r="M131" s="50">
        <f t="shared" si="42"/>
        <v>0</v>
      </c>
      <c r="N131" s="50">
        <f t="shared" si="42"/>
        <v>0</v>
      </c>
      <c r="O131" s="51">
        <f>+O132+O134+O135</f>
        <v>0</v>
      </c>
      <c r="P131" s="17"/>
      <c r="Q131" s="17"/>
      <c r="R131" s="17"/>
      <c r="S131" s="17"/>
      <c r="T131" s="17"/>
      <c r="U131" s="17"/>
      <c r="V131" s="17"/>
      <c r="W131" s="17"/>
      <c r="X131" s="17"/>
      <c r="Y131" s="17"/>
    </row>
    <row r="132" spans="1:25" x14ac:dyDescent="0.25">
      <c r="B132" s="53" t="s">
        <v>74</v>
      </c>
      <c r="C132" s="31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20">
        <f>SUM(C132:N132)</f>
        <v>0</v>
      </c>
      <c r="P132" s="17"/>
      <c r="Q132" s="17"/>
      <c r="R132" s="17"/>
      <c r="S132" s="17"/>
      <c r="T132" s="17"/>
      <c r="U132" s="17"/>
      <c r="V132" s="17"/>
      <c r="W132" s="17"/>
      <c r="X132" s="17"/>
      <c r="Y132" s="17"/>
    </row>
    <row r="133" spans="1:25" s="57" customFormat="1" x14ac:dyDescent="0.25">
      <c r="A133" s="26"/>
      <c r="B133" s="79" t="s">
        <v>75</v>
      </c>
      <c r="C133" s="55">
        <v>0</v>
      </c>
      <c r="D133" s="55">
        <v>0</v>
      </c>
      <c r="E133" s="55">
        <v>0</v>
      </c>
      <c r="F133" s="55">
        <v>0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20">
        <f t="shared" ref="O133:O135" si="43">SUM(C133:N133)</f>
        <v>0</v>
      </c>
      <c r="P133" s="17"/>
      <c r="Q133" s="17"/>
      <c r="R133" s="17"/>
      <c r="S133" s="17"/>
      <c r="T133" s="17"/>
      <c r="U133" s="17"/>
      <c r="V133" s="17"/>
      <c r="W133" s="17"/>
      <c r="X133" s="17"/>
      <c r="Y133" s="17"/>
    </row>
    <row r="134" spans="1:25" x14ac:dyDescent="0.25">
      <c r="B134" s="53" t="s">
        <v>69</v>
      </c>
      <c r="C134" s="31">
        <v>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20">
        <f t="shared" si="43"/>
        <v>0</v>
      </c>
      <c r="P134" s="17"/>
      <c r="Q134" s="17"/>
      <c r="R134" s="17"/>
      <c r="S134" s="17"/>
      <c r="T134" s="17"/>
      <c r="U134" s="17"/>
      <c r="V134" s="17"/>
      <c r="W134" s="17"/>
      <c r="X134" s="17"/>
      <c r="Y134" s="17"/>
    </row>
    <row r="135" spans="1:25" x14ac:dyDescent="0.25">
      <c r="B135" s="53" t="s">
        <v>70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/>
      <c r="K135" s="31">
        <v>0</v>
      </c>
      <c r="L135" s="31">
        <v>0</v>
      </c>
      <c r="M135" s="31">
        <v>0</v>
      </c>
      <c r="N135" s="31">
        <v>0</v>
      </c>
      <c r="O135" s="20">
        <f t="shared" si="43"/>
        <v>0</v>
      </c>
      <c r="P135" s="17"/>
      <c r="Q135" s="17"/>
      <c r="R135" s="17"/>
      <c r="S135" s="17"/>
      <c r="T135" s="17"/>
      <c r="U135" s="17"/>
      <c r="V135" s="17"/>
      <c r="W135" s="17"/>
      <c r="X135" s="17"/>
      <c r="Y135" s="17"/>
    </row>
    <row r="136" spans="1:25" x14ac:dyDescent="0.25">
      <c r="B136" s="49" t="s">
        <v>33</v>
      </c>
      <c r="C136" s="50">
        <f t="shared" ref="C136:N136" si="44">+C137+C138+C139</f>
        <v>0</v>
      </c>
      <c r="D136" s="50">
        <f t="shared" si="44"/>
        <v>0</v>
      </c>
      <c r="E136" s="50">
        <f t="shared" si="44"/>
        <v>0</v>
      </c>
      <c r="F136" s="50">
        <f t="shared" si="44"/>
        <v>0</v>
      </c>
      <c r="G136" s="50">
        <f t="shared" si="44"/>
        <v>0</v>
      </c>
      <c r="H136" s="50">
        <f t="shared" si="44"/>
        <v>0</v>
      </c>
      <c r="I136" s="50">
        <f t="shared" si="44"/>
        <v>0</v>
      </c>
      <c r="J136" s="50">
        <f t="shared" si="44"/>
        <v>0</v>
      </c>
      <c r="K136" s="50">
        <f t="shared" si="44"/>
        <v>0</v>
      </c>
      <c r="L136" s="50">
        <f t="shared" si="44"/>
        <v>0</v>
      </c>
      <c r="M136" s="50">
        <f t="shared" si="44"/>
        <v>0</v>
      </c>
      <c r="N136" s="50">
        <f t="shared" si="44"/>
        <v>0</v>
      </c>
      <c r="O136" s="51">
        <f>+O137+O138+O139</f>
        <v>0</v>
      </c>
      <c r="P136" s="17"/>
      <c r="Q136" s="17"/>
      <c r="R136" s="17"/>
      <c r="S136" s="17"/>
      <c r="T136" s="17"/>
      <c r="U136" s="17"/>
      <c r="V136" s="17"/>
      <c r="W136" s="17"/>
      <c r="X136" s="17"/>
      <c r="Y136" s="17"/>
    </row>
    <row r="137" spans="1:25" x14ac:dyDescent="0.25">
      <c r="B137" s="53" t="s">
        <v>68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20">
        <f>SUM(C137:N137)</f>
        <v>0</v>
      </c>
      <c r="P137" s="17"/>
      <c r="Q137" s="17"/>
      <c r="R137" s="17"/>
      <c r="S137" s="17"/>
      <c r="T137" s="17"/>
      <c r="U137" s="17"/>
      <c r="V137" s="17"/>
      <c r="W137" s="17"/>
      <c r="X137" s="17"/>
      <c r="Y137" s="17"/>
    </row>
    <row r="138" spans="1:25" x14ac:dyDescent="0.25">
      <c r="B138" s="53" t="s">
        <v>69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20">
        <f>SUM(C138:N138)</f>
        <v>0</v>
      </c>
      <c r="P138" s="17"/>
      <c r="Q138" s="17"/>
      <c r="R138" s="17"/>
      <c r="S138" s="17"/>
      <c r="T138" s="17"/>
      <c r="U138" s="17"/>
      <c r="V138" s="17"/>
      <c r="W138" s="17"/>
      <c r="X138" s="17"/>
      <c r="Y138" s="17"/>
    </row>
    <row r="139" spans="1:25" x14ac:dyDescent="0.25">
      <c r="B139" s="53" t="s">
        <v>70</v>
      </c>
      <c r="C139" s="31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20">
        <f>SUM(C139:N139)</f>
        <v>0</v>
      </c>
      <c r="P139" s="17"/>
      <c r="Q139" s="17"/>
      <c r="R139" s="17"/>
      <c r="S139" s="17"/>
      <c r="T139" s="17"/>
      <c r="U139" s="17"/>
      <c r="V139" s="17"/>
      <c r="W139" s="17"/>
      <c r="X139" s="17"/>
      <c r="Y139" s="17"/>
    </row>
    <row r="140" spans="1:25" x14ac:dyDescent="0.25">
      <c r="B140" s="53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3"/>
      <c r="P140" s="17"/>
      <c r="Q140" s="17"/>
      <c r="R140" s="17"/>
      <c r="S140" s="17"/>
      <c r="T140" s="17"/>
      <c r="U140" s="17"/>
      <c r="V140" s="17"/>
      <c r="W140" s="17"/>
      <c r="X140" s="17"/>
      <c r="Y140" s="17"/>
    </row>
    <row r="141" spans="1:25" ht="15.75" thickBot="1" x14ac:dyDescent="0.3">
      <c r="A141" s="1" t="s">
        <v>76</v>
      </c>
      <c r="B141" s="70" t="s">
        <v>77</v>
      </c>
      <c r="C141" s="71">
        <f>+C142+C148</f>
        <v>0</v>
      </c>
      <c r="D141" s="71">
        <f t="shared" ref="D141:O141" si="45">+D142+D148</f>
        <v>2118.3189041000001</v>
      </c>
      <c r="E141" s="71">
        <f t="shared" si="45"/>
        <v>0</v>
      </c>
      <c r="F141" s="71">
        <f t="shared" si="45"/>
        <v>0</v>
      </c>
      <c r="G141" s="71">
        <f t="shared" si="45"/>
        <v>0</v>
      </c>
      <c r="H141" s="71">
        <f t="shared" si="45"/>
        <v>0</v>
      </c>
      <c r="I141" s="71">
        <f t="shared" si="45"/>
        <v>0</v>
      </c>
      <c r="J141" s="71">
        <f t="shared" si="45"/>
        <v>0</v>
      </c>
      <c r="K141" s="71">
        <f t="shared" si="45"/>
        <v>0</v>
      </c>
      <c r="L141" s="71">
        <f t="shared" si="45"/>
        <v>0</v>
      </c>
      <c r="M141" s="71">
        <f t="shared" si="45"/>
        <v>0</v>
      </c>
      <c r="N141" s="71">
        <f t="shared" si="45"/>
        <v>0</v>
      </c>
      <c r="O141" s="71">
        <f t="shared" si="45"/>
        <v>2118.3189041000001</v>
      </c>
      <c r="P141" s="17"/>
      <c r="Q141" s="17"/>
      <c r="R141" s="17"/>
      <c r="S141" s="17"/>
      <c r="T141" s="17"/>
      <c r="U141" s="17"/>
      <c r="V141" s="17"/>
      <c r="W141" s="17"/>
      <c r="X141" s="17"/>
      <c r="Y141" s="17"/>
    </row>
    <row r="142" spans="1:25" ht="15.75" thickTop="1" x14ac:dyDescent="0.25">
      <c r="A142" s="52" t="s">
        <v>78</v>
      </c>
      <c r="B142" s="73" t="s">
        <v>31</v>
      </c>
      <c r="C142" s="50">
        <f t="shared" ref="C142:O142" si="46">+C143+C145+C146</f>
        <v>0</v>
      </c>
      <c r="D142" s="50">
        <f t="shared" si="46"/>
        <v>2118.3189041000001</v>
      </c>
      <c r="E142" s="50">
        <f t="shared" si="46"/>
        <v>0</v>
      </c>
      <c r="F142" s="50">
        <f t="shared" si="46"/>
        <v>0</v>
      </c>
      <c r="G142" s="50">
        <f t="shared" si="46"/>
        <v>0</v>
      </c>
      <c r="H142" s="50">
        <f t="shared" si="46"/>
        <v>0</v>
      </c>
      <c r="I142" s="50">
        <f t="shared" si="46"/>
        <v>0</v>
      </c>
      <c r="J142" s="50">
        <f t="shared" si="46"/>
        <v>0</v>
      </c>
      <c r="K142" s="50">
        <f t="shared" si="46"/>
        <v>0</v>
      </c>
      <c r="L142" s="50">
        <f t="shared" si="46"/>
        <v>0</v>
      </c>
      <c r="M142" s="50">
        <f t="shared" si="46"/>
        <v>0</v>
      </c>
      <c r="N142" s="50">
        <f t="shared" si="46"/>
        <v>0</v>
      </c>
      <c r="O142" s="50">
        <f t="shared" si="46"/>
        <v>2118.3189041000001</v>
      </c>
      <c r="P142" s="17"/>
      <c r="Q142" s="17"/>
      <c r="R142" s="17"/>
      <c r="S142" s="17"/>
      <c r="T142" s="17"/>
      <c r="U142" s="17"/>
      <c r="V142" s="17"/>
      <c r="W142" s="17"/>
      <c r="X142" s="17"/>
      <c r="Y142" s="17"/>
    </row>
    <row r="143" spans="1:25" x14ac:dyDescent="0.25">
      <c r="B143" s="76" t="s">
        <v>59</v>
      </c>
      <c r="C143" s="31">
        <v>0</v>
      </c>
      <c r="D143" s="31">
        <v>2117.2602739700001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20">
        <f>SUM(C143:N143)</f>
        <v>2117.2602739700001</v>
      </c>
      <c r="P143" s="17"/>
      <c r="Q143" s="17"/>
      <c r="R143" s="17"/>
      <c r="S143" s="17"/>
      <c r="T143" s="17"/>
      <c r="U143" s="17"/>
      <c r="V143" s="17"/>
      <c r="W143" s="17"/>
      <c r="X143" s="17"/>
      <c r="Y143" s="17"/>
    </row>
    <row r="144" spans="1:25" s="57" customFormat="1" x14ac:dyDescent="0.25">
      <c r="A144" s="26"/>
      <c r="B144" s="74" t="s">
        <v>32</v>
      </c>
      <c r="C144" s="55">
        <v>0</v>
      </c>
      <c r="D144" s="55">
        <v>2117.2602739700001</v>
      </c>
      <c r="E144" s="55">
        <v>0</v>
      </c>
      <c r="F144" s="55">
        <v>0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0</v>
      </c>
      <c r="O144" s="80">
        <f t="shared" ref="O144:O147" si="47">SUM(C144:N144)</f>
        <v>2117.2602739700001</v>
      </c>
      <c r="P144" s="17"/>
      <c r="Q144" s="17"/>
      <c r="R144" s="17"/>
      <c r="S144" s="17"/>
      <c r="T144" s="17"/>
      <c r="U144" s="17"/>
      <c r="V144" s="17"/>
      <c r="W144" s="17"/>
      <c r="X144" s="17"/>
      <c r="Y144" s="17"/>
    </row>
    <row r="145" spans="1:25" x14ac:dyDescent="0.25">
      <c r="B145" s="53" t="s">
        <v>60</v>
      </c>
      <c r="C145" s="31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20">
        <f t="shared" si="47"/>
        <v>0</v>
      </c>
      <c r="P145" s="17"/>
      <c r="Q145" s="17"/>
      <c r="R145" s="17"/>
      <c r="S145" s="17"/>
      <c r="T145" s="17"/>
      <c r="U145" s="17"/>
      <c r="V145" s="17"/>
      <c r="W145" s="17"/>
      <c r="X145" s="17"/>
      <c r="Y145" s="17"/>
    </row>
    <row r="146" spans="1:25" x14ac:dyDescent="0.25">
      <c r="B146" s="53" t="s">
        <v>62</v>
      </c>
      <c r="C146" s="31">
        <f t="shared" ref="C146:N146" si="48">C147</f>
        <v>0</v>
      </c>
      <c r="D146" s="31">
        <v>1.0586301300000001</v>
      </c>
      <c r="E146" s="31">
        <f t="shared" si="48"/>
        <v>0</v>
      </c>
      <c r="F146" s="31">
        <f t="shared" si="48"/>
        <v>0</v>
      </c>
      <c r="G146" s="31">
        <f t="shared" si="48"/>
        <v>0</v>
      </c>
      <c r="H146" s="31">
        <f t="shared" si="48"/>
        <v>0</v>
      </c>
      <c r="I146" s="31">
        <f t="shared" si="48"/>
        <v>0</v>
      </c>
      <c r="J146" s="31">
        <f t="shared" si="48"/>
        <v>0</v>
      </c>
      <c r="K146" s="31">
        <f t="shared" si="48"/>
        <v>0</v>
      </c>
      <c r="L146" s="31">
        <f t="shared" si="48"/>
        <v>0</v>
      </c>
      <c r="M146" s="31">
        <f t="shared" si="48"/>
        <v>0</v>
      </c>
      <c r="N146" s="31">
        <f t="shared" si="48"/>
        <v>0</v>
      </c>
      <c r="O146" s="20">
        <f t="shared" si="47"/>
        <v>1.0586301300000001</v>
      </c>
      <c r="P146" s="17"/>
      <c r="Q146" s="17"/>
      <c r="R146" s="17"/>
      <c r="S146" s="17"/>
      <c r="T146" s="17"/>
      <c r="U146" s="17"/>
      <c r="V146" s="17"/>
      <c r="W146" s="17"/>
      <c r="X146" s="17"/>
      <c r="Y146" s="17"/>
    </row>
    <row r="147" spans="1:25" s="57" customFormat="1" x14ac:dyDescent="0.25">
      <c r="A147" s="26"/>
      <c r="B147" s="74" t="s">
        <v>32</v>
      </c>
      <c r="C147" s="55">
        <v>0</v>
      </c>
      <c r="D147" s="55">
        <v>1.0586301300000001</v>
      </c>
      <c r="E147" s="55">
        <v>0</v>
      </c>
      <c r="F147" s="55">
        <v>0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20">
        <f t="shared" si="47"/>
        <v>1.0586301300000001</v>
      </c>
      <c r="P147" s="17"/>
      <c r="Q147" s="17"/>
      <c r="R147" s="17"/>
      <c r="S147" s="17"/>
      <c r="T147" s="17"/>
      <c r="U147" s="17"/>
      <c r="V147" s="17"/>
      <c r="W147" s="17"/>
      <c r="X147" s="17"/>
      <c r="Y147" s="17"/>
    </row>
    <row r="148" spans="1:25" x14ac:dyDescent="0.25">
      <c r="B148" s="49" t="s">
        <v>43</v>
      </c>
      <c r="C148" s="50">
        <f t="shared" ref="C148:O148" si="49">+C149+C150+C151</f>
        <v>0</v>
      </c>
      <c r="D148" s="50">
        <f t="shared" si="49"/>
        <v>0</v>
      </c>
      <c r="E148" s="50">
        <f t="shared" si="49"/>
        <v>0</v>
      </c>
      <c r="F148" s="50">
        <f t="shared" si="49"/>
        <v>0</v>
      </c>
      <c r="G148" s="50">
        <f t="shared" si="49"/>
        <v>0</v>
      </c>
      <c r="H148" s="50">
        <f t="shared" si="49"/>
        <v>0</v>
      </c>
      <c r="I148" s="50">
        <f t="shared" si="49"/>
        <v>0</v>
      </c>
      <c r="J148" s="50">
        <f t="shared" si="49"/>
        <v>0</v>
      </c>
      <c r="K148" s="50">
        <f t="shared" si="49"/>
        <v>0</v>
      </c>
      <c r="L148" s="50">
        <f t="shared" si="49"/>
        <v>0</v>
      </c>
      <c r="M148" s="50">
        <f t="shared" si="49"/>
        <v>0</v>
      </c>
      <c r="N148" s="50">
        <f t="shared" si="49"/>
        <v>0</v>
      </c>
      <c r="O148" s="51">
        <f t="shared" si="49"/>
        <v>0</v>
      </c>
      <c r="P148" s="17"/>
      <c r="Q148" s="17"/>
      <c r="R148" s="17"/>
      <c r="S148" s="17"/>
      <c r="T148" s="17"/>
      <c r="U148" s="17"/>
      <c r="V148" s="17"/>
      <c r="W148" s="17"/>
      <c r="X148" s="17"/>
      <c r="Y148" s="17"/>
    </row>
    <row r="149" spans="1:25" x14ac:dyDescent="0.25">
      <c r="B149" s="53" t="s">
        <v>68</v>
      </c>
      <c r="C149" s="31">
        <v>0</v>
      </c>
      <c r="D149" s="31">
        <v>0</v>
      </c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20">
        <f>SUM(C149:N149)</f>
        <v>0</v>
      </c>
      <c r="P149" s="17"/>
      <c r="Q149" s="17"/>
      <c r="R149" s="17"/>
      <c r="S149" s="17"/>
      <c r="T149" s="17"/>
      <c r="U149" s="17"/>
      <c r="V149" s="17"/>
      <c r="W149" s="17"/>
      <c r="X149" s="17"/>
      <c r="Y149" s="17"/>
    </row>
    <row r="150" spans="1:25" x14ac:dyDescent="0.25">
      <c r="B150" s="53" t="s">
        <v>69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20">
        <f t="shared" ref="O150:O151" si="50">SUM(C150:N150)</f>
        <v>0</v>
      </c>
      <c r="P150" s="17"/>
      <c r="Q150" s="17"/>
      <c r="R150" s="17"/>
      <c r="S150" s="17"/>
      <c r="T150" s="17"/>
      <c r="U150" s="17"/>
      <c r="V150" s="17"/>
      <c r="W150" s="17"/>
      <c r="X150" s="17"/>
      <c r="Y150" s="17"/>
    </row>
    <row r="151" spans="1:25" x14ac:dyDescent="0.25">
      <c r="B151" s="53" t="s">
        <v>70</v>
      </c>
      <c r="C151" s="31">
        <v>0</v>
      </c>
      <c r="D151" s="31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20">
        <f t="shared" si="50"/>
        <v>0</v>
      </c>
      <c r="P151" s="17"/>
      <c r="Q151" s="17"/>
      <c r="R151" s="17"/>
      <c r="S151" s="17"/>
      <c r="T151" s="17"/>
      <c r="U151" s="17"/>
      <c r="V151" s="17"/>
      <c r="W151" s="17"/>
      <c r="X151" s="17"/>
      <c r="Y151" s="17"/>
    </row>
    <row r="152" spans="1:25" x14ac:dyDescent="0.25">
      <c r="B152" s="53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2"/>
      <c r="P152" s="17"/>
      <c r="Q152" s="17"/>
      <c r="R152" s="17"/>
      <c r="S152" s="17"/>
      <c r="T152" s="17"/>
      <c r="U152" s="17"/>
      <c r="V152" s="17"/>
      <c r="W152" s="17"/>
      <c r="X152" s="17"/>
      <c r="Y152" s="17"/>
    </row>
    <row r="153" spans="1:25" s="44" customFormat="1" ht="15.75" thickBot="1" x14ac:dyDescent="0.3">
      <c r="A153" s="43"/>
      <c r="B153" s="70" t="s">
        <v>79</v>
      </c>
      <c r="C153" s="71">
        <f t="shared" ref="C153:N153" si="51">+C154+C158</f>
        <v>16113.939434730004</v>
      </c>
      <c r="D153" s="71">
        <f t="shared" si="51"/>
        <v>16113.939434730004</v>
      </c>
      <c r="E153" s="71">
        <f t="shared" si="51"/>
        <v>18232.258338830005</v>
      </c>
      <c r="F153" s="71">
        <f t="shared" si="51"/>
        <v>16113.939434730006</v>
      </c>
      <c r="G153" s="71">
        <f t="shared" si="51"/>
        <v>16113.939434730006</v>
      </c>
      <c r="H153" s="71">
        <f t="shared" si="51"/>
        <v>16113.939434730006</v>
      </c>
      <c r="I153" s="71">
        <f t="shared" si="51"/>
        <v>16113.939434730006</v>
      </c>
      <c r="J153" s="71">
        <f t="shared" si="51"/>
        <v>0</v>
      </c>
      <c r="K153" s="71">
        <f t="shared" si="51"/>
        <v>0</v>
      </c>
      <c r="L153" s="71">
        <f t="shared" si="51"/>
        <v>0</v>
      </c>
      <c r="M153" s="71">
        <f t="shared" si="51"/>
        <v>0</v>
      </c>
      <c r="N153" s="71">
        <f t="shared" si="51"/>
        <v>0</v>
      </c>
      <c r="O153" s="72"/>
      <c r="P153" s="17"/>
      <c r="Q153" s="17"/>
      <c r="R153" s="17"/>
      <c r="S153" s="17"/>
      <c r="T153" s="17"/>
      <c r="U153" s="17"/>
      <c r="V153" s="17"/>
      <c r="W153" s="17"/>
      <c r="X153" s="17"/>
      <c r="Y153" s="17"/>
    </row>
    <row r="154" spans="1:25" s="44" customFormat="1" ht="15.75" thickTop="1" x14ac:dyDescent="0.25">
      <c r="A154" s="43"/>
      <c r="B154" s="73" t="s">
        <v>31</v>
      </c>
      <c r="C154" s="50">
        <f>+C155+C156+C157</f>
        <v>16113.939434730004</v>
      </c>
      <c r="D154" s="50">
        <f t="shared" ref="D154:M154" si="52">+D155+D156+D157</f>
        <v>16113.939434730004</v>
      </c>
      <c r="E154" s="50">
        <f t="shared" si="52"/>
        <v>18232.258338830005</v>
      </c>
      <c r="F154" s="50">
        <f t="shared" si="52"/>
        <v>16113.939434730006</v>
      </c>
      <c r="G154" s="50">
        <f t="shared" si="52"/>
        <v>16113.939434730006</v>
      </c>
      <c r="H154" s="50">
        <f t="shared" si="52"/>
        <v>16113.939434730006</v>
      </c>
      <c r="I154" s="50">
        <f t="shared" si="52"/>
        <v>16113.939434730006</v>
      </c>
      <c r="J154" s="50">
        <f t="shared" si="52"/>
        <v>0</v>
      </c>
      <c r="K154" s="50">
        <f t="shared" si="52"/>
        <v>0</v>
      </c>
      <c r="L154" s="50">
        <f t="shared" si="52"/>
        <v>0</v>
      </c>
      <c r="M154" s="50">
        <f t="shared" si="52"/>
        <v>0</v>
      </c>
      <c r="N154" s="50">
        <f>+N155+N156+N157</f>
        <v>0</v>
      </c>
      <c r="O154" s="51"/>
      <c r="P154" s="17"/>
      <c r="Q154" s="17"/>
      <c r="R154" s="17"/>
      <c r="S154" s="17"/>
      <c r="T154" s="17"/>
      <c r="U154" s="17"/>
      <c r="V154" s="17"/>
      <c r="W154" s="17"/>
      <c r="X154" s="17"/>
      <c r="Y154" s="17"/>
    </row>
    <row r="155" spans="1:25" s="44" customFormat="1" x14ac:dyDescent="0.25">
      <c r="A155" s="43"/>
      <c r="B155" s="53" t="s">
        <v>74</v>
      </c>
      <c r="C155" s="28">
        <v>16113.939434730004</v>
      </c>
      <c r="D155" s="31">
        <f t="shared" ref="D155:F157" si="53">C217</f>
        <v>16113.939434730004</v>
      </c>
      <c r="E155" s="31">
        <f>D217</f>
        <v>18231.199708700005</v>
      </c>
      <c r="F155" s="31">
        <f t="shared" ref="F155:K157" si="54">E217</f>
        <v>16113.939434730006</v>
      </c>
      <c r="G155" s="31">
        <f t="shared" si="54"/>
        <v>16113.939434730006</v>
      </c>
      <c r="H155" s="31">
        <f t="shared" si="54"/>
        <v>16113.939434730006</v>
      </c>
      <c r="I155" s="31">
        <f t="shared" si="54"/>
        <v>16113.939434730006</v>
      </c>
      <c r="J155" s="31">
        <v>0</v>
      </c>
      <c r="K155" s="31">
        <f t="shared" ref="K155:N157" si="55">J217</f>
        <v>0</v>
      </c>
      <c r="L155" s="31">
        <f t="shared" si="55"/>
        <v>0</v>
      </c>
      <c r="M155" s="31">
        <f t="shared" si="55"/>
        <v>0</v>
      </c>
      <c r="N155" s="31">
        <f t="shared" si="55"/>
        <v>0</v>
      </c>
      <c r="O155" s="20"/>
      <c r="P155" s="17"/>
      <c r="Q155" s="17"/>
      <c r="R155" s="17"/>
      <c r="S155" s="17"/>
      <c r="T155" s="17"/>
      <c r="U155" s="17"/>
      <c r="V155" s="17"/>
      <c r="W155" s="17"/>
      <c r="X155" s="17"/>
      <c r="Y155" s="17"/>
    </row>
    <row r="156" spans="1:25" s="44" customFormat="1" x14ac:dyDescent="0.25">
      <c r="A156" s="43"/>
      <c r="B156" s="53" t="s">
        <v>69</v>
      </c>
      <c r="C156" s="67">
        <v>0</v>
      </c>
      <c r="D156" s="67">
        <f t="shared" si="53"/>
        <v>0</v>
      </c>
      <c r="E156" s="67">
        <f t="shared" si="53"/>
        <v>0</v>
      </c>
      <c r="F156" s="67">
        <f t="shared" si="53"/>
        <v>0</v>
      </c>
      <c r="G156" s="67">
        <f t="shared" si="54"/>
        <v>0</v>
      </c>
      <c r="H156" s="67">
        <f t="shared" si="54"/>
        <v>0</v>
      </c>
      <c r="I156" s="67">
        <f t="shared" si="54"/>
        <v>0</v>
      </c>
      <c r="J156" s="67">
        <f t="shared" si="54"/>
        <v>0</v>
      </c>
      <c r="K156" s="67">
        <f t="shared" si="54"/>
        <v>0</v>
      </c>
      <c r="L156" s="67">
        <f t="shared" si="55"/>
        <v>0</v>
      </c>
      <c r="M156" s="67">
        <f t="shared" si="55"/>
        <v>0</v>
      </c>
      <c r="N156" s="67">
        <f t="shared" si="55"/>
        <v>0</v>
      </c>
      <c r="O156" s="20"/>
      <c r="P156" s="17"/>
      <c r="Q156" s="17"/>
      <c r="R156" s="17"/>
      <c r="S156" s="17"/>
      <c r="T156" s="17"/>
      <c r="U156" s="17"/>
      <c r="V156" s="17"/>
      <c r="W156" s="17"/>
      <c r="X156" s="17"/>
      <c r="Y156" s="17"/>
    </row>
    <row r="157" spans="1:25" s="44" customFormat="1" x14ac:dyDescent="0.25">
      <c r="A157" s="43"/>
      <c r="B157" s="53" t="s">
        <v>70</v>
      </c>
      <c r="C157" s="67">
        <v>0</v>
      </c>
      <c r="D157" s="67">
        <f t="shared" si="53"/>
        <v>0</v>
      </c>
      <c r="E157" s="67">
        <f t="shared" si="53"/>
        <v>1.0586301300000001</v>
      </c>
      <c r="F157" s="83">
        <f t="shared" si="53"/>
        <v>0</v>
      </c>
      <c r="G157" s="67">
        <f t="shared" si="54"/>
        <v>0</v>
      </c>
      <c r="H157" s="67">
        <f>G219</f>
        <v>0</v>
      </c>
      <c r="I157" s="67">
        <f t="shared" si="54"/>
        <v>0</v>
      </c>
      <c r="J157" s="67">
        <v>0</v>
      </c>
      <c r="K157" s="67">
        <f t="shared" si="54"/>
        <v>0</v>
      </c>
      <c r="L157" s="67">
        <f t="shared" si="55"/>
        <v>0</v>
      </c>
      <c r="M157" s="67">
        <f t="shared" si="55"/>
        <v>0</v>
      </c>
      <c r="N157" s="67">
        <f t="shared" si="55"/>
        <v>0</v>
      </c>
      <c r="O157" s="20"/>
      <c r="P157" s="17"/>
      <c r="Q157" s="17"/>
      <c r="R157" s="17"/>
      <c r="S157" s="17"/>
      <c r="T157" s="17"/>
      <c r="U157" s="17"/>
      <c r="V157" s="17"/>
      <c r="W157" s="17"/>
      <c r="X157" s="17"/>
      <c r="Y157" s="17"/>
    </row>
    <row r="158" spans="1:25" s="44" customFormat="1" x14ac:dyDescent="0.25">
      <c r="A158" s="43"/>
      <c r="B158" s="49" t="s">
        <v>33</v>
      </c>
      <c r="C158" s="50">
        <f t="shared" ref="C158:N158" si="56">+C159+C160+C161</f>
        <v>0</v>
      </c>
      <c r="D158" s="50">
        <f t="shared" si="56"/>
        <v>0</v>
      </c>
      <c r="E158" s="51">
        <f t="shared" si="56"/>
        <v>0</v>
      </c>
      <c r="F158" s="51">
        <f t="shared" si="56"/>
        <v>0</v>
      </c>
      <c r="G158" s="51">
        <f t="shared" si="56"/>
        <v>0</v>
      </c>
      <c r="H158" s="51">
        <f t="shared" si="56"/>
        <v>0</v>
      </c>
      <c r="I158" s="51">
        <f t="shared" si="56"/>
        <v>0</v>
      </c>
      <c r="J158" s="51">
        <f t="shared" si="56"/>
        <v>0</v>
      </c>
      <c r="K158" s="51">
        <f t="shared" si="56"/>
        <v>0</v>
      </c>
      <c r="L158" s="51">
        <f t="shared" si="56"/>
        <v>0</v>
      </c>
      <c r="M158" s="51">
        <f t="shared" si="56"/>
        <v>0</v>
      </c>
      <c r="N158" s="51">
        <f t="shared" si="56"/>
        <v>0</v>
      </c>
      <c r="O158" s="51"/>
      <c r="P158" s="17"/>
      <c r="Q158" s="17"/>
      <c r="R158" s="17"/>
      <c r="S158" s="17"/>
      <c r="T158" s="17"/>
      <c r="U158" s="17"/>
      <c r="V158" s="17"/>
      <c r="W158" s="17"/>
      <c r="X158" s="17"/>
      <c r="Y158" s="17"/>
    </row>
    <row r="159" spans="1:25" s="44" customFormat="1" x14ac:dyDescent="0.25">
      <c r="A159" s="43"/>
      <c r="B159" s="53" t="s">
        <v>68</v>
      </c>
      <c r="C159" s="67">
        <v>0</v>
      </c>
      <c r="D159" s="67">
        <f t="shared" ref="D159:N161" si="57">+C221</f>
        <v>0</v>
      </c>
      <c r="E159" s="67">
        <f t="shared" si="57"/>
        <v>0</v>
      </c>
      <c r="F159" s="67">
        <f t="shared" si="57"/>
        <v>0</v>
      </c>
      <c r="G159" s="67">
        <f t="shared" si="57"/>
        <v>0</v>
      </c>
      <c r="H159" s="67">
        <f t="shared" si="57"/>
        <v>0</v>
      </c>
      <c r="I159" s="67">
        <f t="shared" si="57"/>
        <v>0</v>
      </c>
      <c r="J159" s="67">
        <f t="shared" si="57"/>
        <v>0</v>
      </c>
      <c r="K159" s="67">
        <f t="shared" si="57"/>
        <v>0</v>
      </c>
      <c r="L159" s="67">
        <f t="shared" si="57"/>
        <v>0</v>
      </c>
      <c r="M159" s="67">
        <f t="shared" si="57"/>
        <v>0</v>
      </c>
      <c r="N159" s="67">
        <f t="shared" si="57"/>
        <v>0</v>
      </c>
      <c r="O159" s="20"/>
      <c r="P159" s="17"/>
      <c r="Q159" s="17"/>
      <c r="R159" s="17"/>
      <c r="S159" s="17"/>
      <c r="T159" s="17"/>
      <c r="U159" s="17"/>
      <c r="V159" s="17"/>
      <c r="W159" s="17"/>
      <c r="X159" s="17"/>
      <c r="Y159" s="17"/>
    </row>
    <row r="160" spans="1:25" s="44" customFormat="1" x14ac:dyDescent="0.25">
      <c r="A160" s="43"/>
      <c r="B160" s="53" t="s">
        <v>69</v>
      </c>
      <c r="C160" s="67">
        <v>0</v>
      </c>
      <c r="D160" s="67">
        <f t="shared" si="57"/>
        <v>0</v>
      </c>
      <c r="E160" s="67">
        <f t="shared" si="57"/>
        <v>0</v>
      </c>
      <c r="F160" s="67">
        <f t="shared" si="57"/>
        <v>0</v>
      </c>
      <c r="G160" s="67">
        <f t="shared" si="57"/>
        <v>0</v>
      </c>
      <c r="H160" s="67">
        <f t="shared" si="57"/>
        <v>0</v>
      </c>
      <c r="I160" s="67">
        <f t="shared" si="57"/>
        <v>0</v>
      </c>
      <c r="J160" s="67">
        <f t="shared" si="57"/>
        <v>0</v>
      </c>
      <c r="K160" s="67">
        <f t="shared" si="57"/>
        <v>0</v>
      </c>
      <c r="L160" s="67">
        <f t="shared" si="57"/>
        <v>0</v>
      </c>
      <c r="M160" s="67">
        <f t="shared" si="57"/>
        <v>0</v>
      </c>
      <c r="N160" s="67">
        <f t="shared" si="57"/>
        <v>0</v>
      </c>
      <c r="O160" s="20"/>
      <c r="P160" s="17"/>
      <c r="Q160" s="17"/>
      <c r="R160" s="17"/>
      <c r="S160" s="17"/>
      <c r="T160" s="17"/>
      <c r="U160" s="17"/>
      <c r="V160" s="17"/>
      <c r="W160" s="17"/>
      <c r="X160" s="17"/>
      <c r="Y160" s="17"/>
    </row>
    <row r="161" spans="1:25" s="44" customFormat="1" x14ac:dyDescent="0.25">
      <c r="A161" s="43"/>
      <c r="B161" s="53" t="s">
        <v>70</v>
      </c>
      <c r="C161" s="67">
        <v>0</v>
      </c>
      <c r="D161" s="67">
        <f t="shared" si="57"/>
        <v>0</v>
      </c>
      <c r="E161" s="67">
        <f t="shared" si="57"/>
        <v>0</v>
      </c>
      <c r="F161" s="67">
        <f t="shared" si="57"/>
        <v>0</v>
      </c>
      <c r="G161" s="67">
        <f t="shared" si="57"/>
        <v>0</v>
      </c>
      <c r="H161" s="67">
        <f t="shared" si="57"/>
        <v>0</v>
      </c>
      <c r="I161" s="67">
        <f t="shared" si="57"/>
        <v>0</v>
      </c>
      <c r="J161" s="67">
        <f t="shared" si="57"/>
        <v>0</v>
      </c>
      <c r="K161" s="67">
        <f t="shared" si="57"/>
        <v>0</v>
      </c>
      <c r="L161" s="67">
        <f t="shared" si="57"/>
        <v>0</v>
      </c>
      <c r="M161" s="67">
        <f t="shared" si="57"/>
        <v>0</v>
      </c>
      <c r="N161" s="67">
        <f t="shared" si="57"/>
        <v>0</v>
      </c>
      <c r="O161" s="20"/>
      <c r="P161" s="17"/>
      <c r="Q161" s="17"/>
      <c r="R161" s="17"/>
      <c r="S161" s="17"/>
      <c r="T161" s="17"/>
      <c r="U161" s="17"/>
      <c r="V161" s="17"/>
      <c r="W161" s="17"/>
      <c r="X161" s="17"/>
      <c r="Y161" s="17"/>
    </row>
    <row r="162" spans="1:25" s="44" customFormat="1" x14ac:dyDescent="0.25">
      <c r="A162" s="43"/>
      <c r="B162" s="84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33"/>
      <c r="P162" s="17"/>
      <c r="Q162" s="17"/>
      <c r="R162" s="17"/>
      <c r="S162" s="17"/>
      <c r="T162" s="17"/>
      <c r="U162" s="17"/>
      <c r="V162" s="17"/>
      <c r="W162" s="17"/>
      <c r="X162" s="17"/>
      <c r="Y162" s="17"/>
    </row>
    <row r="163" spans="1:25" ht="15.75" thickBot="1" x14ac:dyDescent="0.3">
      <c r="B163" s="70" t="s">
        <v>80</v>
      </c>
      <c r="C163" s="71">
        <f>+C164+C170</f>
        <v>0</v>
      </c>
      <c r="D163" s="71">
        <f t="shared" ref="D163:O163" si="58">+D164+D170</f>
        <v>0</v>
      </c>
      <c r="E163" s="71">
        <f t="shared" si="58"/>
        <v>2118.3189041000001</v>
      </c>
      <c r="F163" s="71">
        <f t="shared" si="58"/>
        <v>0</v>
      </c>
      <c r="G163" s="71">
        <f t="shared" si="58"/>
        <v>0</v>
      </c>
      <c r="H163" s="71">
        <f t="shared" si="58"/>
        <v>0</v>
      </c>
      <c r="I163" s="71">
        <f t="shared" si="58"/>
        <v>0</v>
      </c>
      <c r="J163" s="71">
        <f t="shared" si="58"/>
        <v>0</v>
      </c>
      <c r="K163" s="71">
        <f t="shared" si="58"/>
        <v>0</v>
      </c>
      <c r="L163" s="71">
        <f t="shared" si="58"/>
        <v>0</v>
      </c>
      <c r="M163" s="71">
        <f t="shared" si="58"/>
        <v>0</v>
      </c>
      <c r="N163" s="71">
        <f t="shared" si="58"/>
        <v>0</v>
      </c>
      <c r="O163" s="71">
        <f t="shared" si="58"/>
        <v>2118.3189041000001</v>
      </c>
      <c r="P163" s="17"/>
      <c r="Q163" s="17"/>
      <c r="R163" s="17"/>
      <c r="S163" s="17"/>
      <c r="T163" s="17"/>
      <c r="U163" s="17"/>
      <c r="V163" s="17"/>
      <c r="W163" s="17"/>
      <c r="X163" s="17"/>
      <c r="Y163" s="17"/>
    </row>
    <row r="164" spans="1:25" ht="15.75" thickTop="1" x14ac:dyDescent="0.25">
      <c r="B164" s="73" t="s">
        <v>31</v>
      </c>
      <c r="C164" s="50">
        <f>+C165+C167+C168</f>
        <v>0</v>
      </c>
      <c r="D164" s="50">
        <f t="shared" ref="D164:O164" si="59">+D165+D167+D168</f>
        <v>0</v>
      </c>
      <c r="E164" s="50">
        <f t="shared" si="59"/>
        <v>2118.3189041000001</v>
      </c>
      <c r="F164" s="50">
        <f t="shared" si="59"/>
        <v>0</v>
      </c>
      <c r="G164" s="50">
        <f t="shared" si="59"/>
        <v>0</v>
      </c>
      <c r="H164" s="50">
        <f t="shared" si="59"/>
        <v>0</v>
      </c>
      <c r="I164" s="50">
        <f t="shared" si="59"/>
        <v>0</v>
      </c>
      <c r="J164" s="50">
        <f t="shared" si="59"/>
        <v>0</v>
      </c>
      <c r="K164" s="50">
        <f t="shared" si="59"/>
        <v>0</v>
      </c>
      <c r="L164" s="50">
        <f t="shared" si="59"/>
        <v>0</v>
      </c>
      <c r="M164" s="50">
        <f t="shared" si="59"/>
        <v>0</v>
      </c>
      <c r="N164" s="50">
        <f t="shared" si="59"/>
        <v>0</v>
      </c>
      <c r="O164" s="50">
        <f t="shared" si="59"/>
        <v>2118.3189041000001</v>
      </c>
      <c r="P164" s="17"/>
      <c r="Q164" s="17"/>
      <c r="R164" s="17"/>
      <c r="S164" s="17"/>
      <c r="T164" s="17"/>
      <c r="U164" s="17"/>
      <c r="V164" s="17"/>
      <c r="W164" s="17"/>
      <c r="X164" s="17"/>
      <c r="Y164" s="17"/>
    </row>
    <row r="165" spans="1:25" x14ac:dyDescent="0.25">
      <c r="A165" s="52" t="s">
        <v>81</v>
      </c>
      <c r="B165" s="53" t="s">
        <v>59</v>
      </c>
      <c r="C165" s="31">
        <v>0</v>
      </c>
      <c r="D165" s="31">
        <v>0</v>
      </c>
      <c r="E165" s="31">
        <v>2117.2602739700001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28">
        <v>0</v>
      </c>
      <c r="M165" s="28">
        <v>0</v>
      </c>
      <c r="N165" s="28">
        <v>0</v>
      </c>
      <c r="O165" s="20">
        <f>SUM(C165:N165)</f>
        <v>2117.2602739700001</v>
      </c>
      <c r="P165" s="17"/>
      <c r="Q165" s="17"/>
      <c r="R165" s="17"/>
      <c r="S165" s="17"/>
      <c r="T165" s="17"/>
      <c r="U165" s="17"/>
      <c r="V165" s="17"/>
      <c r="W165" s="17"/>
      <c r="X165" s="17"/>
      <c r="Y165" s="17"/>
    </row>
    <row r="166" spans="1:25" s="57" customFormat="1" x14ac:dyDescent="0.25">
      <c r="A166" s="26"/>
      <c r="B166" s="79" t="s">
        <v>32</v>
      </c>
      <c r="C166" s="55">
        <v>0</v>
      </c>
      <c r="D166" s="55">
        <v>0</v>
      </c>
      <c r="E166" s="55">
        <v>2117.2602739700001</v>
      </c>
      <c r="F166" s="55">
        <v>0</v>
      </c>
      <c r="G166" s="55">
        <v>0</v>
      </c>
      <c r="H166" s="55">
        <v>0</v>
      </c>
      <c r="I166" s="55">
        <v>0</v>
      </c>
      <c r="J166" s="55">
        <v>0</v>
      </c>
      <c r="K166" s="55">
        <v>0</v>
      </c>
      <c r="L166" s="55">
        <v>0</v>
      </c>
      <c r="M166" s="55">
        <v>0</v>
      </c>
      <c r="N166" s="55">
        <v>0</v>
      </c>
      <c r="O166" s="56">
        <f>SUM(C166:N166)</f>
        <v>2117.2602739700001</v>
      </c>
      <c r="P166" s="17"/>
      <c r="Q166" s="17"/>
      <c r="R166" s="17"/>
      <c r="S166" s="17"/>
      <c r="T166" s="17"/>
      <c r="U166" s="17"/>
      <c r="V166" s="17"/>
      <c r="W166" s="17"/>
      <c r="X166" s="17"/>
      <c r="Y166" s="17"/>
    </row>
    <row r="167" spans="1:25" x14ac:dyDescent="0.25">
      <c r="B167" s="76" t="s">
        <v>60</v>
      </c>
      <c r="C167" s="31">
        <v>0</v>
      </c>
      <c r="D167" s="31">
        <v>0</v>
      </c>
      <c r="E167" s="31">
        <v>0</v>
      </c>
      <c r="F167" s="31">
        <v>0</v>
      </c>
      <c r="G167" s="31">
        <v>0</v>
      </c>
      <c r="H167" s="31">
        <v>0</v>
      </c>
      <c r="I167" s="31"/>
      <c r="J167" s="31">
        <v>0</v>
      </c>
      <c r="K167" s="31">
        <v>0</v>
      </c>
      <c r="L167" s="31">
        <v>0</v>
      </c>
      <c r="M167" s="31">
        <v>0</v>
      </c>
      <c r="N167" s="31">
        <v>0</v>
      </c>
      <c r="O167" s="20">
        <f>SUM(C167:N167)</f>
        <v>0</v>
      </c>
      <c r="P167" s="17"/>
      <c r="Q167" s="17"/>
      <c r="R167" s="17"/>
      <c r="S167" s="17"/>
      <c r="T167" s="17"/>
      <c r="U167" s="17"/>
      <c r="V167" s="17"/>
      <c r="W167" s="17"/>
      <c r="X167" s="17"/>
      <c r="Y167" s="17"/>
    </row>
    <row r="168" spans="1:25" x14ac:dyDescent="0.25">
      <c r="B168" s="76" t="s">
        <v>62</v>
      </c>
      <c r="C168" s="31">
        <v>0</v>
      </c>
      <c r="D168" s="31">
        <v>0</v>
      </c>
      <c r="E168" s="31">
        <v>1.0586301300000001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0</v>
      </c>
      <c r="O168" s="20">
        <f>SUM(C168:N168)</f>
        <v>1.0586301300000001</v>
      </c>
      <c r="P168" s="17"/>
      <c r="Q168" s="17"/>
      <c r="R168" s="17"/>
      <c r="S168" s="17"/>
      <c r="T168" s="17"/>
      <c r="U168" s="17"/>
      <c r="V168" s="17"/>
      <c r="W168" s="17"/>
      <c r="X168" s="17"/>
      <c r="Y168" s="17"/>
    </row>
    <row r="169" spans="1:25" s="57" customFormat="1" x14ac:dyDescent="0.25">
      <c r="A169" s="26"/>
      <c r="B169" s="54" t="s">
        <v>32</v>
      </c>
      <c r="C169" s="55">
        <v>0</v>
      </c>
      <c r="D169" s="55">
        <v>0</v>
      </c>
      <c r="E169" s="55">
        <v>1.0586301300000001</v>
      </c>
      <c r="F169" s="55">
        <v>0</v>
      </c>
      <c r="G169" s="55">
        <v>0</v>
      </c>
      <c r="H169" s="55">
        <v>0</v>
      </c>
      <c r="I169" s="55">
        <v>0</v>
      </c>
      <c r="J169" s="55">
        <v>0</v>
      </c>
      <c r="K169" s="55">
        <v>0</v>
      </c>
      <c r="L169" s="55">
        <v>0</v>
      </c>
      <c r="M169" s="55">
        <v>0</v>
      </c>
      <c r="N169" s="55">
        <v>0</v>
      </c>
      <c r="O169" s="56">
        <f>SUM(C169:N169)</f>
        <v>1.0586301300000001</v>
      </c>
      <c r="P169" s="17"/>
      <c r="Q169" s="17"/>
      <c r="R169" s="17"/>
      <c r="S169" s="17"/>
      <c r="T169" s="17"/>
      <c r="U169" s="17"/>
      <c r="V169" s="17"/>
      <c r="W169" s="17"/>
      <c r="X169" s="17"/>
      <c r="Y169" s="17"/>
    </row>
    <row r="170" spans="1:25" x14ac:dyDescent="0.25">
      <c r="B170" s="49" t="s">
        <v>33</v>
      </c>
      <c r="C170" s="50">
        <f t="shared" ref="C170:N170" si="60">+C171+C172+C173</f>
        <v>0</v>
      </c>
      <c r="D170" s="50">
        <f t="shared" si="60"/>
        <v>0</v>
      </c>
      <c r="E170" s="50">
        <f t="shared" si="60"/>
        <v>0</v>
      </c>
      <c r="F170" s="50">
        <f t="shared" si="60"/>
        <v>0</v>
      </c>
      <c r="G170" s="50">
        <f t="shared" si="60"/>
        <v>0</v>
      </c>
      <c r="H170" s="50">
        <f t="shared" si="60"/>
        <v>0</v>
      </c>
      <c r="I170" s="50">
        <f t="shared" si="60"/>
        <v>0</v>
      </c>
      <c r="J170" s="50">
        <f t="shared" si="60"/>
        <v>0</v>
      </c>
      <c r="K170" s="50">
        <f t="shared" si="60"/>
        <v>0</v>
      </c>
      <c r="L170" s="50">
        <f t="shared" si="60"/>
        <v>0</v>
      </c>
      <c r="M170" s="50">
        <f t="shared" si="60"/>
        <v>0</v>
      </c>
      <c r="N170" s="50">
        <f t="shared" si="60"/>
        <v>0</v>
      </c>
      <c r="O170" s="51">
        <f>+O171+O172+O173</f>
        <v>0</v>
      </c>
      <c r="P170" s="17"/>
      <c r="Q170" s="17"/>
      <c r="R170" s="17"/>
      <c r="S170" s="17"/>
      <c r="T170" s="17"/>
      <c r="U170" s="17"/>
      <c r="V170" s="17"/>
      <c r="W170" s="17"/>
      <c r="X170" s="17"/>
      <c r="Y170" s="17"/>
    </row>
    <row r="171" spans="1:25" x14ac:dyDescent="0.25">
      <c r="B171" s="53" t="s">
        <v>68</v>
      </c>
      <c r="C171" s="31">
        <v>0</v>
      </c>
      <c r="D171" s="31">
        <v>0</v>
      </c>
      <c r="E171" s="31">
        <v>0</v>
      </c>
      <c r="F171" s="31">
        <v>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  <c r="O171" s="20">
        <f>SUM(C171:N171)</f>
        <v>0</v>
      </c>
      <c r="P171" s="17"/>
      <c r="Q171" s="17"/>
      <c r="R171" s="17"/>
      <c r="S171" s="17"/>
      <c r="T171" s="17"/>
      <c r="U171" s="17"/>
      <c r="V171" s="17"/>
      <c r="W171" s="17"/>
      <c r="X171" s="17"/>
      <c r="Y171" s="17"/>
    </row>
    <row r="172" spans="1:25" x14ac:dyDescent="0.25">
      <c r="B172" s="53" t="s">
        <v>69</v>
      </c>
      <c r="C172" s="31">
        <v>0</v>
      </c>
      <c r="D172" s="31">
        <v>0</v>
      </c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20">
        <f>SUM(C172:N172)</f>
        <v>0</v>
      </c>
      <c r="P172" s="17"/>
      <c r="Q172" s="17"/>
      <c r="R172" s="17"/>
      <c r="S172" s="17"/>
      <c r="T172" s="17"/>
      <c r="U172" s="17"/>
      <c r="V172" s="17"/>
      <c r="W172" s="17"/>
      <c r="X172" s="17"/>
      <c r="Y172" s="17"/>
    </row>
    <row r="173" spans="1:25" x14ac:dyDescent="0.25">
      <c r="B173" s="53" t="s">
        <v>70</v>
      </c>
      <c r="C173" s="31">
        <v>0</v>
      </c>
      <c r="D173" s="31">
        <v>0</v>
      </c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20">
        <f>SUM(C173:N173)</f>
        <v>0</v>
      </c>
      <c r="P173" s="17"/>
      <c r="Q173" s="17"/>
      <c r="R173" s="17"/>
      <c r="S173" s="17"/>
      <c r="T173" s="17"/>
      <c r="U173" s="17"/>
      <c r="V173" s="17"/>
      <c r="W173" s="17"/>
      <c r="X173" s="17"/>
      <c r="Y173" s="17"/>
    </row>
    <row r="174" spans="1:25" x14ac:dyDescent="0.25">
      <c r="B174" s="53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3"/>
      <c r="P174" s="17"/>
      <c r="Q174" s="17"/>
      <c r="R174" s="17"/>
      <c r="S174" s="17"/>
      <c r="T174" s="17"/>
      <c r="U174" s="17"/>
      <c r="V174" s="17"/>
      <c r="W174" s="17"/>
      <c r="X174" s="17"/>
      <c r="Y174" s="17"/>
    </row>
    <row r="175" spans="1:25" ht="15.75" thickBot="1" x14ac:dyDescent="0.3">
      <c r="B175" s="70" t="s">
        <v>82</v>
      </c>
      <c r="C175" s="71">
        <f t="shared" ref="C175:O175" si="61">+C176+C180</f>
        <v>0</v>
      </c>
      <c r="D175" s="71">
        <f t="shared" si="61"/>
        <v>0</v>
      </c>
      <c r="E175" s="71">
        <f t="shared" si="61"/>
        <v>0</v>
      </c>
      <c r="F175" s="71">
        <f t="shared" si="61"/>
        <v>0</v>
      </c>
      <c r="G175" s="71">
        <f t="shared" si="61"/>
        <v>0</v>
      </c>
      <c r="H175" s="71">
        <f t="shared" si="61"/>
        <v>0</v>
      </c>
      <c r="I175" s="71">
        <f t="shared" si="61"/>
        <v>0</v>
      </c>
      <c r="J175" s="71">
        <f t="shared" si="61"/>
        <v>0</v>
      </c>
      <c r="K175" s="71">
        <f t="shared" si="61"/>
        <v>0</v>
      </c>
      <c r="L175" s="71">
        <f t="shared" si="61"/>
        <v>0</v>
      </c>
      <c r="M175" s="71">
        <f t="shared" si="61"/>
        <v>0</v>
      </c>
      <c r="N175" s="71">
        <f t="shared" si="61"/>
        <v>0</v>
      </c>
      <c r="O175" s="71">
        <f t="shared" si="61"/>
        <v>0</v>
      </c>
      <c r="P175" s="17"/>
      <c r="Q175" s="17"/>
      <c r="R175" s="17"/>
      <c r="S175" s="17"/>
      <c r="T175" s="17"/>
      <c r="U175" s="17"/>
      <c r="V175" s="17"/>
      <c r="W175" s="17"/>
      <c r="X175" s="17"/>
      <c r="Y175" s="17"/>
    </row>
    <row r="176" spans="1:25" ht="15.75" thickTop="1" x14ac:dyDescent="0.25">
      <c r="B176" s="73" t="s">
        <v>31</v>
      </c>
      <c r="C176" s="50">
        <f t="shared" ref="C176:O176" si="62">+C177+C178+C179</f>
        <v>0</v>
      </c>
      <c r="D176" s="50">
        <f t="shared" si="62"/>
        <v>0</v>
      </c>
      <c r="E176" s="50">
        <f t="shared" si="62"/>
        <v>0</v>
      </c>
      <c r="F176" s="50">
        <f t="shared" si="62"/>
        <v>0</v>
      </c>
      <c r="G176" s="50">
        <f t="shared" si="62"/>
        <v>0</v>
      </c>
      <c r="H176" s="50">
        <f t="shared" si="62"/>
        <v>0</v>
      </c>
      <c r="I176" s="50">
        <f t="shared" si="62"/>
        <v>0</v>
      </c>
      <c r="J176" s="50">
        <f t="shared" si="62"/>
        <v>0</v>
      </c>
      <c r="K176" s="50">
        <f t="shared" si="62"/>
        <v>0</v>
      </c>
      <c r="L176" s="50">
        <f t="shared" si="62"/>
        <v>0</v>
      </c>
      <c r="M176" s="50">
        <f t="shared" si="62"/>
        <v>0</v>
      </c>
      <c r="N176" s="50">
        <f t="shared" si="62"/>
        <v>0</v>
      </c>
      <c r="O176" s="50">
        <f t="shared" si="62"/>
        <v>0</v>
      </c>
      <c r="P176" s="17"/>
      <c r="Q176" s="17"/>
      <c r="R176" s="17"/>
      <c r="S176" s="17"/>
      <c r="T176" s="17"/>
      <c r="U176" s="17"/>
      <c r="V176" s="17"/>
      <c r="W176" s="17"/>
      <c r="X176" s="17"/>
      <c r="Y176" s="17"/>
    </row>
    <row r="177" spans="2:25" x14ac:dyDescent="0.25">
      <c r="B177" s="53" t="s">
        <v>74</v>
      </c>
      <c r="C177" s="31">
        <v>0</v>
      </c>
      <c r="D177" s="31">
        <v>0</v>
      </c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20">
        <f>SUM(C177:N177)</f>
        <v>0</v>
      </c>
      <c r="P177" s="17"/>
      <c r="Q177" s="17"/>
      <c r="R177" s="17"/>
      <c r="S177" s="17"/>
      <c r="T177" s="17"/>
      <c r="U177" s="17"/>
      <c r="V177" s="17"/>
      <c r="W177" s="17"/>
      <c r="X177" s="17"/>
      <c r="Y177" s="17"/>
    </row>
    <row r="178" spans="2:25" x14ac:dyDescent="0.25">
      <c r="B178" s="53" t="s">
        <v>69</v>
      </c>
      <c r="C178" s="31">
        <v>0</v>
      </c>
      <c r="D178" s="31">
        <v>0</v>
      </c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20">
        <f t="shared" ref="O178:O179" si="63">SUM(C178:N178)</f>
        <v>0</v>
      </c>
      <c r="P178" s="17"/>
      <c r="Q178" s="17"/>
      <c r="R178" s="17"/>
      <c r="S178" s="17"/>
      <c r="T178" s="17"/>
      <c r="U178" s="17"/>
      <c r="V178" s="17"/>
      <c r="W178" s="17"/>
      <c r="X178" s="17"/>
      <c r="Y178" s="17"/>
    </row>
    <row r="179" spans="2:25" x14ac:dyDescent="0.25">
      <c r="B179" s="53" t="s">
        <v>70</v>
      </c>
      <c r="C179" s="31">
        <v>0</v>
      </c>
      <c r="D179" s="31">
        <v>0</v>
      </c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20">
        <f t="shared" si="63"/>
        <v>0</v>
      </c>
      <c r="P179" s="17"/>
      <c r="Q179" s="17"/>
      <c r="R179" s="17"/>
      <c r="S179" s="17"/>
      <c r="T179" s="17"/>
      <c r="U179" s="17"/>
      <c r="V179" s="17"/>
      <c r="W179" s="17"/>
      <c r="X179" s="17"/>
      <c r="Y179" s="17"/>
    </row>
    <row r="180" spans="2:25" x14ac:dyDescent="0.25">
      <c r="B180" s="49" t="s">
        <v>33</v>
      </c>
      <c r="C180" s="50">
        <f t="shared" ref="C180:N180" si="64">+C181+C182+C183</f>
        <v>0</v>
      </c>
      <c r="D180" s="50">
        <f t="shared" si="64"/>
        <v>0</v>
      </c>
      <c r="E180" s="50">
        <f t="shared" si="64"/>
        <v>0</v>
      </c>
      <c r="F180" s="50">
        <f t="shared" si="64"/>
        <v>0</v>
      </c>
      <c r="G180" s="50">
        <f t="shared" si="64"/>
        <v>0</v>
      </c>
      <c r="H180" s="50">
        <f t="shared" si="64"/>
        <v>0</v>
      </c>
      <c r="I180" s="50">
        <f t="shared" si="64"/>
        <v>0</v>
      </c>
      <c r="J180" s="50">
        <f t="shared" si="64"/>
        <v>0</v>
      </c>
      <c r="K180" s="50">
        <f t="shared" si="64"/>
        <v>0</v>
      </c>
      <c r="L180" s="50">
        <f t="shared" si="64"/>
        <v>0</v>
      </c>
      <c r="M180" s="50">
        <f t="shared" si="64"/>
        <v>0</v>
      </c>
      <c r="N180" s="50">
        <f t="shared" si="64"/>
        <v>0</v>
      </c>
      <c r="O180" s="51">
        <f>+O181+O182+O183</f>
        <v>0</v>
      </c>
      <c r="P180" s="17"/>
      <c r="Q180" s="17"/>
      <c r="R180" s="17"/>
      <c r="S180" s="17"/>
      <c r="T180" s="17"/>
      <c r="U180" s="17"/>
      <c r="V180" s="17"/>
      <c r="W180" s="17"/>
      <c r="X180" s="17"/>
      <c r="Y180" s="17"/>
    </row>
    <row r="181" spans="2:25" x14ac:dyDescent="0.25">
      <c r="B181" s="53" t="s">
        <v>68</v>
      </c>
      <c r="C181" s="31">
        <v>0</v>
      </c>
      <c r="D181" s="31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20">
        <f>SUM(C181:N181)</f>
        <v>0</v>
      </c>
      <c r="P181" s="17"/>
      <c r="Q181" s="17"/>
      <c r="R181" s="17"/>
      <c r="S181" s="17"/>
      <c r="T181" s="17"/>
      <c r="U181" s="17"/>
      <c r="V181" s="17"/>
      <c r="W181" s="17"/>
      <c r="X181" s="17"/>
      <c r="Y181" s="17"/>
    </row>
    <row r="182" spans="2:25" x14ac:dyDescent="0.25">
      <c r="B182" s="53" t="s">
        <v>69</v>
      </c>
      <c r="C182" s="31">
        <v>0</v>
      </c>
      <c r="D182" s="31">
        <v>0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20">
        <f t="shared" ref="O182:O183" si="65">SUM(C182:N182)</f>
        <v>0</v>
      </c>
      <c r="P182" s="17"/>
      <c r="Q182" s="17"/>
      <c r="R182" s="17"/>
      <c r="S182" s="17"/>
      <c r="T182" s="17"/>
      <c r="U182" s="17"/>
      <c r="V182" s="17"/>
      <c r="W182" s="17"/>
      <c r="X182" s="17"/>
      <c r="Y182" s="17"/>
    </row>
    <row r="183" spans="2:25" x14ac:dyDescent="0.25">
      <c r="B183" s="53" t="s">
        <v>70</v>
      </c>
      <c r="C183" s="31">
        <v>0</v>
      </c>
      <c r="D183" s="31">
        <v>0</v>
      </c>
      <c r="E183" s="31">
        <v>0</v>
      </c>
      <c r="F183" s="31">
        <v>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20">
        <f t="shared" si="65"/>
        <v>0</v>
      </c>
      <c r="P183" s="17"/>
      <c r="Q183" s="17"/>
      <c r="R183" s="17"/>
      <c r="S183" s="17"/>
      <c r="T183" s="17"/>
      <c r="U183" s="17"/>
      <c r="V183" s="17"/>
      <c r="W183" s="17"/>
      <c r="X183" s="17"/>
      <c r="Y183" s="17"/>
    </row>
    <row r="184" spans="2:25" x14ac:dyDescent="0.25">
      <c r="B184" s="85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33"/>
      <c r="P184" s="17"/>
      <c r="Q184" s="17"/>
      <c r="R184" s="17"/>
      <c r="S184" s="17"/>
      <c r="T184" s="17"/>
      <c r="U184" s="17"/>
      <c r="V184" s="17"/>
      <c r="W184" s="17"/>
      <c r="X184" s="17"/>
      <c r="Y184" s="17"/>
    </row>
    <row r="185" spans="2:25" ht="15.75" thickBot="1" x14ac:dyDescent="0.3">
      <c r="B185" s="70" t="s">
        <v>83</v>
      </c>
      <c r="C185" s="71">
        <f>+C186+C190</f>
        <v>0</v>
      </c>
      <c r="D185" s="71">
        <f t="shared" ref="D185:O185" si="66">+D186+D190</f>
        <v>0</v>
      </c>
      <c r="E185" s="71">
        <f t="shared" si="66"/>
        <v>0</v>
      </c>
      <c r="F185" s="71">
        <f t="shared" si="66"/>
        <v>0</v>
      </c>
      <c r="G185" s="71">
        <f t="shared" si="66"/>
        <v>0</v>
      </c>
      <c r="H185" s="71">
        <f t="shared" si="66"/>
        <v>0</v>
      </c>
      <c r="I185" s="71">
        <f t="shared" si="66"/>
        <v>0</v>
      </c>
      <c r="J185" s="71">
        <f t="shared" si="66"/>
        <v>0</v>
      </c>
      <c r="K185" s="71">
        <f t="shared" si="66"/>
        <v>0</v>
      </c>
      <c r="L185" s="71">
        <f t="shared" si="66"/>
        <v>0</v>
      </c>
      <c r="M185" s="71">
        <f t="shared" si="66"/>
        <v>0</v>
      </c>
      <c r="N185" s="71">
        <f t="shared" si="66"/>
        <v>0</v>
      </c>
      <c r="O185" s="71">
        <f t="shared" si="66"/>
        <v>0</v>
      </c>
      <c r="P185" s="17"/>
      <c r="Q185" s="17"/>
      <c r="R185" s="17"/>
      <c r="S185" s="17"/>
      <c r="T185" s="17"/>
      <c r="U185" s="17"/>
      <c r="V185" s="17"/>
      <c r="W185" s="17"/>
      <c r="X185" s="17"/>
      <c r="Y185" s="17"/>
    </row>
    <row r="186" spans="2:25" ht="15.75" thickTop="1" x14ac:dyDescent="0.25">
      <c r="B186" s="73" t="s">
        <v>31</v>
      </c>
      <c r="C186" s="50">
        <f>+C187+C188+C189</f>
        <v>0</v>
      </c>
      <c r="D186" s="50">
        <f t="shared" ref="D186:O186" si="67">+D187+D188+D189</f>
        <v>0</v>
      </c>
      <c r="E186" s="50">
        <f t="shared" si="67"/>
        <v>0</v>
      </c>
      <c r="F186" s="50">
        <f t="shared" si="67"/>
        <v>0</v>
      </c>
      <c r="G186" s="50">
        <f t="shared" si="67"/>
        <v>0</v>
      </c>
      <c r="H186" s="50">
        <f t="shared" si="67"/>
        <v>0</v>
      </c>
      <c r="I186" s="50">
        <f t="shared" si="67"/>
        <v>0</v>
      </c>
      <c r="J186" s="50">
        <f t="shared" si="67"/>
        <v>0</v>
      </c>
      <c r="K186" s="50">
        <f t="shared" si="67"/>
        <v>0</v>
      </c>
      <c r="L186" s="50">
        <f t="shared" si="67"/>
        <v>0</v>
      </c>
      <c r="M186" s="50">
        <f t="shared" si="67"/>
        <v>0</v>
      </c>
      <c r="N186" s="50">
        <f t="shared" si="67"/>
        <v>0</v>
      </c>
      <c r="O186" s="50">
        <f t="shared" si="67"/>
        <v>0</v>
      </c>
      <c r="P186" s="17"/>
      <c r="Q186" s="17"/>
      <c r="R186" s="17"/>
      <c r="S186" s="17"/>
      <c r="T186" s="17"/>
      <c r="U186" s="17"/>
      <c r="V186" s="17"/>
      <c r="W186" s="17"/>
      <c r="X186" s="17"/>
      <c r="Y186" s="17"/>
    </row>
    <row r="187" spans="2:25" x14ac:dyDescent="0.25">
      <c r="B187" s="53" t="s">
        <v>74</v>
      </c>
      <c r="C187" s="31">
        <v>0</v>
      </c>
      <c r="D187" s="31">
        <v>0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20">
        <f>SUM(C187:N187)</f>
        <v>0</v>
      </c>
      <c r="P187" s="17"/>
      <c r="Q187" s="17"/>
      <c r="R187" s="17"/>
      <c r="S187" s="17"/>
      <c r="T187" s="17"/>
      <c r="U187" s="17"/>
      <c r="V187" s="17"/>
      <c r="W187" s="17"/>
      <c r="X187" s="17"/>
      <c r="Y187" s="17"/>
    </row>
    <row r="188" spans="2:25" x14ac:dyDescent="0.25">
      <c r="B188" s="53" t="s">
        <v>69</v>
      </c>
      <c r="C188" s="31">
        <v>0</v>
      </c>
      <c r="D188" s="31">
        <v>0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20">
        <f>SUM(C188:N188)</f>
        <v>0</v>
      </c>
      <c r="P188" s="17"/>
      <c r="Q188" s="17"/>
      <c r="R188" s="17"/>
      <c r="S188" s="17"/>
      <c r="T188" s="17"/>
      <c r="U188" s="17"/>
      <c r="V188" s="17"/>
      <c r="W188" s="17"/>
      <c r="X188" s="17"/>
      <c r="Y188" s="17"/>
    </row>
    <row r="189" spans="2:25" x14ac:dyDescent="0.25">
      <c r="B189" s="53" t="s">
        <v>70</v>
      </c>
      <c r="C189" s="31">
        <v>0</v>
      </c>
      <c r="D189" s="31">
        <v>0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20">
        <f>SUM(C189:N189)</f>
        <v>0</v>
      </c>
      <c r="P189" s="17"/>
      <c r="Q189" s="17"/>
      <c r="R189" s="17"/>
      <c r="S189" s="17"/>
      <c r="T189" s="17"/>
      <c r="U189" s="17"/>
      <c r="V189" s="17"/>
      <c r="W189" s="17"/>
      <c r="X189" s="17"/>
      <c r="Y189" s="17"/>
    </row>
    <row r="190" spans="2:25" x14ac:dyDescent="0.25">
      <c r="B190" s="49" t="s">
        <v>33</v>
      </c>
      <c r="C190" s="50">
        <f t="shared" ref="C190:N190" si="68">+C191+C192+C193</f>
        <v>0</v>
      </c>
      <c r="D190" s="50">
        <f t="shared" si="68"/>
        <v>0</v>
      </c>
      <c r="E190" s="50">
        <f t="shared" si="68"/>
        <v>0</v>
      </c>
      <c r="F190" s="50">
        <f t="shared" si="68"/>
        <v>0</v>
      </c>
      <c r="G190" s="50">
        <f t="shared" si="68"/>
        <v>0</v>
      </c>
      <c r="H190" s="50">
        <f t="shared" si="68"/>
        <v>0</v>
      </c>
      <c r="I190" s="50">
        <f t="shared" si="68"/>
        <v>0</v>
      </c>
      <c r="J190" s="50">
        <f t="shared" si="68"/>
        <v>0</v>
      </c>
      <c r="K190" s="50">
        <f t="shared" si="68"/>
        <v>0</v>
      </c>
      <c r="L190" s="50">
        <f t="shared" si="68"/>
        <v>0</v>
      </c>
      <c r="M190" s="50">
        <f t="shared" si="68"/>
        <v>0</v>
      </c>
      <c r="N190" s="50">
        <f t="shared" si="68"/>
        <v>0</v>
      </c>
      <c r="O190" s="51">
        <f>+O191+O192+O193</f>
        <v>0</v>
      </c>
      <c r="P190" s="17"/>
      <c r="Q190" s="17"/>
      <c r="R190" s="17"/>
      <c r="S190" s="17"/>
      <c r="T190" s="17"/>
      <c r="U190" s="17"/>
      <c r="V190" s="17"/>
      <c r="W190" s="17"/>
      <c r="X190" s="17"/>
      <c r="Y190" s="17"/>
    </row>
    <row r="191" spans="2:25" x14ac:dyDescent="0.25">
      <c r="B191" s="53" t="s">
        <v>68</v>
      </c>
      <c r="C191" s="31">
        <v>0</v>
      </c>
      <c r="D191" s="31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20">
        <f>SUM(C191:N191)</f>
        <v>0</v>
      </c>
      <c r="P191" s="17"/>
      <c r="Q191" s="17"/>
      <c r="R191" s="17"/>
      <c r="S191" s="17"/>
      <c r="T191" s="17"/>
      <c r="U191" s="17"/>
      <c r="V191" s="17"/>
      <c r="W191" s="17"/>
      <c r="X191" s="17"/>
      <c r="Y191" s="17"/>
    </row>
    <row r="192" spans="2:25" x14ac:dyDescent="0.25">
      <c r="B192" s="53" t="s">
        <v>69</v>
      </c>
      <c r="C192" s="31">
        <v>0</v>
      </c>
      <c r="D192" s="31">
        <v>0</v>
      </c>
      <c r="E192" s="31">
        <v>0</v>
      </c>
      <c r="F192" s="31">
        <v>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20">
        <f>SUM(C192:N192)</f>
        <v>0</v>
      </c>
      <c r="P192" s="17"/>
      <c r="Q192" s="17"/>
      <c r="R192" s="17"/>
      <c r="S192" s="17"/>
      <c r="T192" s="17"/>
      <c r="U192" s="17"/>
      <c r="V192" s="17"/>
      <c r="W192" s="17"/>
      <c r="X192" s="17"/>
      <c r="Y192" s="17"/>
    </row>
    <row r="193" spans="1:25" x14ac:dyDescent="0.25">
      <c r="B193" s="53" t="s">
        <v>70</v>
      </c>
      <c r="C193" s="31">
        <v>0</v>
      </c>
      <c r="D193" s="31">
        <v>0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20">
        <f>SUM(C193:N193)</f>
        <v>0</v>
      </c>
      <c r="P193" s="17"/>
      <c r="Q193" s="17"/>
      <c r="R193" s="17"/>
      <c r="S193" s="17"/>
      <c r="T193" s="17"/>
      <c r="U193" s="17"/>
      <c r="V193" s="17"/>
      <c r="W193" s="17"/>
      <c r="X193" s="17"/>
      <c r="Y193" s="17"/>
    </row>
    <row r="194" spans="1:25" x14ac:dyDescent="0.25">
      <c r="B194" s="53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20"/>
      <c r="P194" s="17"/>
      <c r="Q194" s="17"/>
      <c r="R194" s="17"/>
      <c r="S194" s="17"/>
      <c r="T194" s="17"/>
      <c r="U194" s="17"/>
      <c r="V194" s="17"/>
      <c r="W194" s="17"/>
      <c r="X194" s="17"/>
      <c r="Y194" s="17"/>
    </row>
    <row r="195" spans="1:25" s="44" customFormat="1" ht="15.75" thickBot="1" x14ac:dyDescent="0.3">
      <c r="A195" s="43"/>
      <c r="B195" s="70" t="s">
        <v>84</v>
      </c>
      <c r="C195" s="71">
        <f>+C196+C200</f>
        <v>16113.939434730004</v>
      </c>
      <c r="D195" s="71">
        <f t="shared" ref="D195:N195" si="69">+D196+D200</f>
        <v>16113.939434730004</v>
      </c>
      <c r="E195" s="71">
        <f t="shared" si="69"/>
        <v>16113.939434730006</v>
      </c>
      <c r="F195" s="71">
        <f t="shared" si="69"/>
        <v>16113.939434730006</v>
      </c>
      <c r="G195" s="71">
        <f t="shared" si="69"/>
        <v>16113.939434730006</v>
      </c>
      <c r="H195" s="71">
        <f t="shared" si="69"/>
        <v>16113.939434730006</v>
      </c>
      <c r="I195" s="71">
        <f t="shared" si="69"/>
        <v>16113.939434730006</v>
      </c>
      <c r="J195" s="71">
        <f t="shared" si="69"/>
        <v>0</v>
      </c>
      <c r="K195" s="71">
        <f t="shared" si="69"/>
        <v>0</v>
      </c>
      <c r="L195" s="71">
        <f t="shared" si="69"/>
        <v>0</v>
      </c>
      <c r="M195" s="71">
        <f t="shared" si="69"/>
        <v>0</v>
      </c>
      <c r="N195" s="71">
        <f t="shared" si="69"/>
        <v>0</v>
      </c>
      <c r="O195" s="72"/>
      <c r="P195" s="17"/>
      <c r="Q195" s="17"/>
      <c r="R195" s="17"/>
      <c r="S195" s="17"/>
      <c r="T195" s="17"/>
      <c r="U195" s="17"/>
      <c r="V195" s="17"/>
      <c r="W195" s="17"/>
      <c r="X195" s="17"/>
      <c r="Y195" s="17"/>
    </row>
    <row r="196" spans="1:25" s="44" customFormat="1" ht="15.75" thickTop="1" x14ac:dyDescent="0.25">
      <c r="A196" s="43"/>
      <c r="B196" s="73" t="s">
        <v>31</v>
      </c>
      <c r="C196" s="50">
        <f t="shared" ref="C196:N196" si="70">SUM(C197:C199)</f>
        <v>16113.939434730004</v>
      </c>
      <c r="D196" s="50">
        <f t="shared" si="70"/>
        <v>16113.939434730004</v>
      </c>
      <c r="E196" s="50">
        <f t="shared" si="70"/>
        <v>16113.939434730006</v>
      </c>
      <c r="F196" s="50">
        <f t="shared" si="70"/>
        <v>16113.939434730006</v>
      </c>
      <c r="G196" s="50">
        <f t="shared" si="70"/>
        <v>16113.939434730006</v>
      </c>
      <c r="H196" s="50">
        <f t="shared" si="70"/>
        <v>16113.939434730006</v>
      </c>
      <c r="I196" s="50">
        <f t="shared" si="70"/>
        <v>16113.939434730006</v>
      </c>
      <c r="J196" s="50">
        <f t="shared" si="70"/>
        <v>0</v>
      </c>
      <c r="K196" s="50">
        <f t="shared" si="70"/>
        <v>0</v>
      </c>
      <c r="L196" s="50">
        <f t="shared" si="70"/>
        <v>0</v>
      </c>
      <c r="M196" s="50">
        <f t="shared" si="70"/>
        <v>0</v>
      </c>
      <c r="N196" s="50">
        <f t="shared" si="70"/>
        <v>0</v>
      </c>
      <c r="O196" s="51"/>
      <c r="P196" s="17"/>
      <c r="Q196" s="17"/>
      <c r="R196" s="17"/>
      <c r="S196" s="17"/>
      <c r="T196" s="17"/>
      <c r="U196" s="17"/>
      <c r="V196" s="17"/>
      <c r="W196" s="17"/>
      <c r="X196" s="17"/>
      <c r="Y196" s="17"/>
    </row>
    <row r="197" spans="1:25" s="44" customFormat="1" x14ac:dyDescent="0.25">
      <c r="A197" s="43"/>
      <c r="B197" s="53" t="s">
        <v>74</v>
      </c>
      <c r="C197" s="28">
        <f>+C155-C165-C177-C187</f>
        <v>16113.939434730004</v>
      </c>
      <c r="D197" s="28">
        <f>+D155-D165-D177-D187</f>
        <v>16113.939434730004</v>
      </c>
      <c r="E197" s="28">
        <f>+E155-E165-E177-E187</f>
        <v>16113.939434730006</v>
      </c>
      <c r="F197" s="28">
        <f t="shared" ref="F197:N197" si="71">+F155-F165-F177-F187</f>
        <v>16113.939434730006</v>
      </c>
      <c r="G197" s="28">
        <f t="shared" si="71"/>
        <v>16113.939434730006</v>
      </c>
      <c r="H197" s="28">
        <f>+H155-H165-H177-H187</f>
        <v>16113.939434730006</v>
      </c>
      <c r="I197" s="28">
        <f>+I155-I165-I177-I187</f>
        <v>16113.939434730006</v>
      </c>
      <c r="J197" s="28">
        <f t="shared" ref="J197:L198" si="72">+J155-J165-J177-J187</f>
        <v>0</v>
      </c>
      <c r="K197" s="28">
        <f t="shared" si="72"/>
        <v>0</v>
      </c>
      <c r="L197" s="28">
        <f t="shared" si="72"/>
        <v>0</v>
      </c>
      <c r="M197" s="28">
        <f t="shared" si="71"/>
        <v>0</v>
      </c>
      <c r="N197" s="28">
        <f t="shared" si="71"/>
        <v>0</v>
      </c>
      <c r="O197" s="20"/>
      <c r="P197" s="17"/>
      <c r="Q197" s="17"/>
      <c r="R197" s="17"/>
      <c r="S197" s="17"/>
      <c r="T197" s="17"/>
      <c r="U197" s="17"/>
      <c r="V197" s="17"/>
      <c r="W197" s="17"/>
      <c r="X197" s="17"/>
      <c r="Y197" s="17"/>
    </row>
    <row r="198" spans="1:25" s="44" customFormat="1" x14ac:dyDescent="0.25">
      <c r="A198" s="43"/>
      <c r="B198" s="53" t="s">
        <v>69</v>
      </c>
      <c r="C198" s="67">
        <f t="shared" ref="C198:N199" si="73">+C156-C167-C178-C188</f>
        <v>0</v>
      </c>
      <c r="D198" s="67">
        <f t="shared" si="73"/>
        <v>0</v>
      </c>
      <c r="E198" s="67">
        <f t="shared" si="73"/>
        <v>0</v>
      </c>
      <c r="F198" s="67">
        <f t="shared" si="73"/>
        <v>0</v>
      </c>
      <c r="G198" s="67">
        <f t="shared" si="73"/>
        <v>0</v>
      </c>
      <c r="H198" s="67">
        <f t="shared" si="73"/>
        <v>0</v>
      </c>
      <c r="I198" s="67">
        <f t="shared" si="73"/>
        <v>0</v>
      </c>
      <c r="J198" s="28">
        <f t="shared" si="72"/>
        <v>0</v>
      </c>
      <c r="K198" s="67">
        <f t="shared" ref="K198:N199" si="74">+K156-K167-K178-K188</f>
        <v>0</v>
      </c>
      <c r="L198" s="67">
        <f t="shared" si="74"/>
        <v>0</v>
      </c>
      <c r="M198" s="67">
        <f t="shared" si="73"/>
        <v>0</v>
      </c>
      <c r="N198" s="67">
        <f t="shared" si="73"/>
        <v>0</v>
      </c>
      <c r="O198" s="20"/>
      <c r="P198" s="17"/>
      <c r="Q198" s="17"/>
      <c r="R198" s="17"/>
      <c r="S198" s="17"/>
      <c r="T198" s="17"/>
      <c r="U198" s="17"/>
      <c r="V198" s="17"/>
      <c r="W198" s="17"/>
      <c r="X198" s="17"/>
      <c r="Y198" s="17"/>
    </row>
    <row r="199" spans="1:25" s="44" customFormat="1" x14ac:dyDescent="0.25">
      <c r="A199" s="43"/>
      <c r="B199" s="53" t="s">
        <v>70</v>
      </c>
      <c r="C199" s="67">
        <f>+C157-C168-C179-C189</f>
        <v>0</v>
      </c>
      <c r="D199" s="67">
        <f>+D157-D168-D179-D189</f>
        <v>0</v>
      </c>
      <c r="E199" s="67">
        <f>+E157-E168-E179-E189</f>
        <v>0</v>
      </c>
      <c r="F199" s="67">
        <f t="shared" si="73"/>
        <v>0</v>
      </c>
      <c r="G199" s="67">
        <f>+G157-G168-G179-G189</f>
        <v>0</v>
      </c>
      <c r="H199" s="67">
        <f t="shared" si="73"/>
        <v>0</v>
      </c>
      <c r="I199" s="67">
        <f>+I157-I168-I179-I189</f>
        <v>0</v>
      </c>
      <c r="J199" s="28">
        <f>+J157-J167-J179-J189</f>
        <v>0</v>
      </c>
      <c r="K199" s="67">
        <f t="shared" si="74"/>
        <v>0</v>
      </c>
      <c r="L199" s="67">
        <f t="shared" si="74"/>
        <v>0</v>
      </c>
      <c r="M199" s="67">
        <f t="shared" si="74"/>
        <v>0</v>
      </c>
      <c r="N199" s="67">
        <f t="shared" si="74"/>
        <v>0</v>
      </c>
      <c r="O199" s="20"/>
      <c r="P199" s="17"/>
      <c r="Q199" s="17"/>
      <c r="R199" s="17"/>
      <c r="S199" s="17"/>
      <c r="T199" s="17"/>
      <c r="U199" s="17"/>
      <c r="V199" s="17"/>
      <c r="W199" s="17"/>
      <c r="X199" s="17"/>
      <c r="Y199" s="17"/>
    </row>
    <row r="200" spans="1:25" s="44" customFormat="1" x14ac:dyDescent="0.25">
      <c r="A200" s="43"/>
      <c r="B200" s="49" t="s">
        <v>43</v>
      </c>
      <c r="C200" s="50">
        <f t="shared" ref="C200:N200" si="75">SUM(C201:C203)</f>
        <v>0</v>
      </c>
      <c r="D200" s="50">
        <f t="shared" si="75"/>
        <v>0</v>
      </c>
      <c r="E200" s="51">
        <f t="shared" si="75"/>
        <v>0</v>
      </c>
      <c r="F200" s="51">
        <f t="shared" si="75"/>
        <v>0</v>
      </c>
      <c r="G200" s="51">
        <f t="shared" si="75"/>
        <v>0</v>
      </c>
      <c r="H200" s="51">
        <f t="shared" si="75"/>
        <v>0</v>
      </c>
      <c r="I200" s="51">
        <f t="shared" si="75"/>
        <v>0</v>
      </c>
      <c r="J200" s="51">
        <f t="shared" si="75"/>
        <v>0</v>
      </c>
      <c r="K200" s="51">
        <f t="shared" si="75"/>
        <v>0</v>
      </c>
      <c r="L200" s="51">
        <f t="shared" si="75"/>
        <v>0</v>
      </c>
      <c r="M200" s="51">
        <f t="shared" si="75"/>
        <v>0</v>
      </c>
      <c r="N200" s="51">
        <f t="shared" si="75"/>
        <v>0</v>
      </c>
      <c r="O200" s="51"/>
      <c r="P200" s="17"/>
      <c r="Q200" s="17"/>
      <c r="R200" s="17"/>
      <c r="S200" s="17"/>
      <c r="T200" s="17"/>
      <c r="U200" s="17"/>
      <c r="V200" s="17"/>
      <c r="W200" s="17"/>
      <c r="X200" s="17"/>
      <c r="Y200" s="17"/>
    </row>
    <row r="201" spans="1:25" s="44" customFormat="1" x14ac:dyDescent="0.25">
      <c r="A201" s="43"/>
      <c r="B201" s="53" t="s">
        <v>68</v>
      </c>
      <c r="C201" s="67">
        <f t="shared" ref="C201:N203" si="76">+C159-C171-C181-C191</f>
        <v>0</v>
      </c>
      <c r="D201" s="67">
        <f t="shared" si="76"/>
        <v>0</v>
      </c>
      <c r="E201" s="67">
        <f t="shared" si="76"/>
        <v>0</v>
      </c>
      <c r="F201" s="67">
        <f t="shared" si="76"/>
        <v>0</v>
      </c>
      <c r="G201" s="67">
        <f t="shared" si="76"/>
        <v>0</v>
      </c>
      <c r="H201" s="67">
        <f t="shared" si="76"/>
        <v>0</v>
      </c>
      <c r="I201" s="67">
        <f t="shared" si="76"/>
        <v>0</v>
      </c>
      <c r="J201" s="67">
        <f t="shared" si="76"/>
        <v>0</v>
      </c>
      <c r="K201" s="67">
        <f t="shared" si="76"/>
        <v>0</v>
      </c>
      <c r="L201" s="67">
        <f t="shared" si="76"/>
        <v>0</v>
      </c>
      <c r="M201" s="67">
        <f t="shared" si="76"/>
        <v>0</v>
      </c>
      <c r="N201" s="67">
        <f t="shared" si="76"/>
        <v>0</v>
      </c>
      <c r="O201" s="20"/>
      <c r="P201" s="17"/>
      <c r="Q201" s="17"/>
      <c r="R201" s="17"/>
      <c r="S201" s="17"/>
      <c r="T201" s="17"/>
      <c r="U201" s="17"/>
      <c r="V201" s="17"/>
      <c r="W201" s="17"/>
      <c r="X201" s="17"/>
      <c r="Y201" s="17"/>
    </row>
    <row r="202" spans="1:25" s="44" customFormat="1" x14ac:dyDescent="0.25">
      <c r="A202" s="43"/>
      <c r="B202" s="53" t="s">
        <v>69</v>
      </c>
      <c r="C202" s="67">
        <f t="shared" si="76"/>
        <v>0</v>
      </c>
      <c r="D202" s="67">
        <f t="shared" si="76"/>
        <v>0</v>
      </c>
      <c r="E202" s="67">
        <f t="shared" si="76"/>
        <v>0</v>
      </c>
      <c r="F202" s="67">
        <f t="shared" si="76"/>
        <v>0</v>
      </c>
      <c r="G202" s="67">
        <f t="shared" si="76"/>
        <v>0</v>
      </c>
      <c r="H202" s="67">
        <f t="shared" si="76"/>
        <v>0</v>
      </c>
      <c r="I202" s="67">
        <f t="shared" si="76"/>
        <v>0</v>
      </c>
      <c r="J202" s="67">
        <f t="shared" si="76"/>
        <v>0</v>
      </c>
      <c r="K202" s="67">
        <f t="shared" si="76"/>
        <v>0</v>
      </c>
      <c r="L202" s="67">
        <f t="shared" si="76"/>
        <v>0</v>
      </c>
      <c r="M202" s="67">
        <f t="shared" si="76"/>
        <v>0</v>
      </c>
      <c r="N202" s="67">
        <f t="shared" si="76"/>
        <v>0</v>
      </c>
      <c r="O202" s="20"/>
      <c r="P202" s="17"/>
      <c r="Q202" s="17"/>
      <c r="R202" s="17"/>
      <c r="S202" s="17"/>
      <c r="T202" s="17"/>
      <c r="U202" s="17"/>
      <c r="V202" s="17"/>
      <c r="W202" s="17"/>
      <c r="X202" s="17"/>
      <c r="Y202" s="17"/>
    </row>
    <row r="203" spans="1:25" s="44" customFormat="1" x14ac:dyDescent="0.25">
      <c r="A203" s="43"/>
      <c r="B203" s="53" t="s">
        <v>70</v>
      </c>
      <c r="C203" s="67">
        <f t="shared" si="76"/>
        <v>0</v>
      </c>
      <c r="D203" s="67">
        <f t="shared" si="76"/>
        <v>0</v>
      </c>
      <c r="E203" s="67">
        <f t="shared" si="76"/>
        <v>0</v>
      </c>
      <c r="F203" s="67">
        <f t="shared" si="76"/>
        <v>0</v>
      </c>
      <c r="G203" s="67">
        <f t="shared" si="76"/>
        <v>0</v>
      </c>
      <c r="H203" s="67">
        <f t="shared" si="76"/>
        <v>0</v>
      </c>
      <c r="I203" s="67">
        <f t="shared" si="76"/>
        <v>0</v>
      </c>
      <c r="J203" s="67">
        <f t="shared" si="76"/>
        <v>0</v>
      </c>
      <c r="K203" s="67">
        <f t="shared" si="76"/>
        <v>0</v>
      </c>
      <c r="L203" s="67">
        <f t="shared" si="76"/>
        <v>0</v>
      </c>
      <c r="M203" s="67">
        <f t="shared" si="76"/>
        <v>0</v>
      </c>
      <c r="N203" s="67">
        <f t="shared" si="76"/>
        <v>0</v>
      </c>
      <c r="O203" s="20"/>
      <c r="P203" s="17"/>
      <c r="Q203" s="17"/>
      <c r="R203" s="17"/>
      <c r="S203" s="17"/>
      <c r="T203" s="17"/>
      <c r="U203" s="17"/>
      <c r="V203" s="17"/>
      <c r="W203" s="17"/>
      <c r="X203" s="17"/>
      <c r="Y203" s="17"/>
    </row>
    <row r="204" spans="1:25" s="44" customFormat="1" x14ac:dyDescent="0.25">
      <c r="A204" s="43"/>
      <c r="B204" s="84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33"/>
      <c r="P204" s="17"/>
      <c r="Q204" s="17"/>
      <c r="R204" s="17"/>
      <c r="S204" s="17"/>
      <c r="T204" s="17"/>
      <c r="U204" s="17"/>
      <c r="V204" s="17"/>
      <c r="W204" s="17"/>
      <c r="X204" s="17"/>
      <c r="Y204" s="17"/>
    </row>
    <row r="205" spans="1:25" ht="15.75" thickBot="1" x14ac:dyDescent="0.3">
      <c r="B205" s="70" t="s">
        <v>85</v>
      </c>
      <c r="C205" s="71">
        <f>+C206+C210</f>
        <v>-32.772778201251015</v>
      </c>
      <c r="D205" s="71">
        <f t="shared" ref="D205:O205" si="77">+D206+D210</f>
        <v>1.3642420526593924E-12</v>
      </c>
      <c r="E205" s="71">
        <f t="shared" si="77"/>
        <v>-9.0614411674300488</v>
      </c>
      <c r="F205" s="71">
        <f t="shared" si="77"/>
        <v>0</v>
      </c>
      <c r="G205" s="71">
        <f t="shared" si="77"/>
        <v>9.0949470177292824E-13</v>
      </c>
      <c r="H205" s="71">
        <f t="shared" si="77"/>
        <v>-5.3113341240492309</v>
      </c>
      <c r="I205" s="71">
        <f t="shared" si="77"/>
        <v>-41.458293788751746</v>
      </c>
      <c r="J205" s="71">
        <f t="shared" si="77"/>
        <v>0</v>
      </c>
      <c r="K205" s="71">
        <f t="shared" si="77"/>
        <v>0</v>
      </c>
      <c r="L205" s="71">
        <f t="shared" si="77"/>
        <v>0</v>
      </c>
      <c r="M205" s="71">
        <f t="shared" si="77"/>
        <v>0</v>
      </c>
      <c r="N205" s="71">
        <f t="shared" si="77"/>
        <v>0</v>
      </c>
      <c r="O205" s="71">
        <f t="shared" si="77"/>
        <v>-88.603847281479773</v>
      </c>
      <c r="P205" s="17"/>
      <c r="Q205" s="17"/>
      <c r="R205" s="17"/>
      <c r="S205" s="17"/>
      <c r="T205" s="17"/>
      <c r="U205" s="17"/>
      <c r="V205" s="17"/>
      <c r="W205" s="17"/>
      <c r="X205" s="17"/>
      <c r="Y205" s="17"/>
    </row>
    <row r="206" spans="1:25" ht="15.75" thickTop="1" x14ac:dyDescent="0.25">
      <c r="B206" s="73" t="s">
        <v>86</v>
      </c>
      <c r="C206" s="50">
        <f t="shared" ref="C206:O206" si="78">SUM(C207:C209)</f>
        <v>-32.772778201251015</v>
      </c>
      <c r="D206" s="50">
        <f t="shared" si="78"/>
        <v>1.3642420526593924E-12</v>
      </c>
      <c r="E206" s="50">
        <f t="shared" si="78"/>
        <v>-9.0614411674300488</v>
      </c>
      <c r="F206" s="50">
        <f t="shared" si="78"/>
        <v>0</v>
      </c>
      <c r="G206" s="50">
        <f t="shared" si="78"/>
        <v>9.0949470177292824E-13</v>
      </c>
      <c r="H206" s="50">
        <f t="shared" si="78"/>
        <v>-5.3113341240492309</v>
      </c>
      <c r="I206" s="50">
        <f t="shared" si="78"/>
        <v>-41.458293788751746</v>
      </c>
      <c r="J206" s="50">
        <f t="shared" si="78"/>
        <v>0</v>
      </c>
      <c r="K206" s="50">
        <f t="shared" si="78"/>
        <v>0</v>
      </c>
      <c r="L206" s="50">
        <f t="shared" si="78"/>
        <v>0</v>
      </c>
      <c r="M206" s="50">
        <f t="shared" si="78"/>
        <v>0</v>
      </c>
      <c r="N206" s="50">
        <f t="shared" si="78"/>
        <v>0</v>
      </c>
      <c r="O206" s="50">
        <f t="shared" si="78"/>
        <v>-88.603847281479773</v>
      </c>
      <c r="P206" s="17"/>
      <c r="Q206" s="17"/>
      <c r="R206" s="17"/>
      <c r="S206" s="17"/>
      <c r="T206" s="17"/>
      <c r="U206" s="17"/>
      <c r="V206" s="17"/>
      <c r="W206" s="17"/>
      <c r="X206" s="17"/>
      <c r="Y206" s="17"/>
    </row>
    <row r="207" spans="1:25" x14ac:dyDescent="0.25">
      <c r="B207" s="53" t="s">
        <v>74</v>
      </c>
      <c r="C207" s="31">
        <f t="shared" ref="C207:G207" si="79">C97-C109-C122-C143-C132-C112</f>
        <v>-32.756400010001016</v>
      </c>
      <c r="D207" s="28">
        <f>D97-D109-D122-D143-D132-D112</f>
        <v>1.3642420526593924E-12</v>
      </c>
      <c r="E207" s="86">
        <f t="shared" si="79"/>
        <v>-9.0569126997570493</v>
      </c>
      <c r="F207" s="31">
        <f t="shared" si="79"/>
        <v>0</v>
      </c>
      <c r="G207" s="31">
        <f t="shared" si="79"/>
        <v>9.0949470177292824E-13</v>
      </c>
      <c r="H207" s="31">
        <f>H97-H109-H122-H143-H132-H112</f>
        <v>-5.308679785923232</v>
      </c>
      <c r="I207" s="31">
        <f t="shared" ref="I207:M207" si="80">I97-I109-I122-I143-I132-I112</f>
        <v>-41.437575000001743</v>
      </c>
      <c r="J207" s="31">
        <f t="shared" si="80"/>
        <v>0</v>
      </c>
      <c r="K207" s="31">
        <f t="shared" si="80"/>
        <v>0</v>
      </c>
      <c r="L207" s="31">
        <f t="shared" si="80"/>
        <v>0</v>
      </c>
      <c r="M207" s="31">
        <f t="shared" si="80"/>
        <v>0</v>
      </c>
      <c r="N207" s="31">
        <f>N97-N109-N122-N143-N132-N112</f>
        <v>0</v>
      </c>
      <c r="O207" s="20">
        <f>SUM(C207:N207)</f>
        <v>-88.559567495680767</v>
      </c>
      <c r="P207" s="17"/>
      <c r="Q207" s="17"/>
      <c r="R207" s="17"/>
      <c r="S207" s="17"/>
      <c r="T207" s="17"/>
      <c r="U207" s="17"/>
      <c r="V207" s="17"/>
      <c r="W207" s="17"/>
      <c r="X207" s="17"/>
      <c r="Y207" s="17"/>
    </row>
    <row r="208" spans="1:25" x14ac:dyDescent="0.25">
      <c r="B208" s="53" t="s">
        <v>69</v>
      </c>
      <c r="C208" s="31">
        <f>+C99-C111-C123-C145-C134</f>
        <v>0</v>
      </c>
      <c r="D208" s="31">
        <f>+D99-D111-D123-D145-D134</f>
        <v>0</v>
      </c>
      <c r="E208" s="31">
        <f t="shared" ref="E208:N208" si="81">+E99-E111-E123-E145-E134</f>
        <v>0</v>
      </c>
      <c r="F208" s="31">
        <f t="shared" si="81"/>
        <v>0</v>
      </c>
      <c r="G208" s="31">
        <f t="shared" si="81"/>
        <v>0</v>
      </c>
      <c r="H208" s="31">
        <f t="shared" si="81"/>
        <v>0</v>
      </c>
      <c r="I208" s="31">
        <f t="shared" si="81"/>
        <v>0</v>
      </c>
      <c r="J208" s="31">
        <f t="shared" si="81"/>
        <v>0</v>
      </c>
      <c r="K208" s="31">
        <f t="shared" si="81"/>
        <v>0</v>
      </c>
      <c r="L208" s="31">
        <f t="shared" si="81"/>
        <v>0</v>
      </c>
      <c r="M208" s="31">
        <f t="shared" si="81"/>
        <v>0</v>
      </c>
      <c r="N208" s="31">
        <f t="shared" si="81"/>
        <v>0</v>
      </c>
      <c r="O208" s="20">
        <f t="shared" ref="O208:O209" si="82">SUM(C208:N208)</f>
        <v>0</v>
      </c>
      <c r="P208" s="17"/>
      <c r="Q208" s="17"/>
      <c r="R208" s="17"/>
      <c r="S208" s="17"/>
      <c r="T208" s="17"/>
      <c r="U208" s="17"/>
      <c r="V208" s="17"/>
      <c r="W208" s="17"/>
      <c r="X208" s="17"/>
      <c r="Y208" s="17"/>
    </row>
    <row r="209" spans="1:25" x14ac:dyDescent="0.25">
      <c r="B209" s="53" t="s">
        <v>70</v>
      </c>
      <c r="C209" s="31">
        <f>C100-C113-C124-C146-C135</f>
        <v>-1.6378191250000285E-2</v>
      </c>
      <c r="D209" s="31">
        <f>D100-D113-D124-D146-D135</f>
        <v>0</v>
      </c>
      <c r="E209" s="31">
        <f t="shared" ref="E209:N209" si="83">E100-E113-E124-E146-E135</f>
        <v>-4.5284676729995255E-3</v>
      </c>
      <c r="F209" s="31">
        <f>F100-F113-F124-F146-F135</f>
        <v>0</v>
      </c>
      <c r="G209" s="31">
        <f>G100-G113-G124-G146-G135</f>
        <v>0</v>
      </c>
      <c r="H209" s="31">
        <f t="shared" si="83"/>
        <v>-2.6543381259989118E-3</v>
      </c>
      <c r="I209" s="31">
        <f t="shared" si="83"/>
        <v>-2.0718788750000883E-2</v>
      </c>
      <c r="J209" s="31">
        <f t="shared" si="83"/>
        <v>0</v>
      </c>
      <c r="K209" s="31">
        <f t="shared" si="83"/>
        <v>0</v>
      </c>
      <c r="L209" s="31">
        <f t="shared" si="83"/>
        <v>0</v>
      </c>
      <c r="M209" s="31">
        <f t="shared" si="83"/>
        <v>0</v>
      </c>
      <c r="N209" s="31">
        <f t="shared" si="83"/>
        <v>0</v>
      </c>
      <c r="O209" s="20">
        <f t="shared" si="82"/>
        <v>-4.4279785798999605E-2</v>
      </c>
      <c r="P209" s="17"/>
      <c r="Q209" s="17"/>
      <c r="R209" s="17"/>
      <c r="S209" s="17"/>
      <c r="T209" s="17"/>
      <c r="U209" s="17"/>
      <c r="V209" s="17"/>
      <c r="W209" s="17"/>
      <c r="X209" s="17"/>
      <c r="Y209" s="17"/>
    </row>
    <row r="210" spans="1:25" x14ac:dyDescent="0.25">
      <c r="B210" s="49" t="s">
        <v>33</v>
      </c>
      <c r="C210" s="50">
        <f t="shared" ref="C210:O210" si="84">SUM(C211:C213)</f>
        <v>0</v>
      </c>
      <c r="D210" s="50">
        <f t="shared" si="84"/>
        <v>0</v>
      </c>
      <c r="E210" s="50">
        <f t="shared" si="84"/>
        <v>0</v>
      </c>
      <c r="F210" s="50">
        <f t="shared" si="84"/>
        <v>0</v>
      </c>
      <c r="G210" s="50">
        <f t="shared" si="84"/>
        <v>0</v>
      </c>
      <c r="H210" s="50">
        <f t="shared" si="84"/>
        <v>0</v>
      </c>
      <c r="I210" s="50">
        <f t="shared" si="84"/>
        <v>0</v>
      </c>
      <c r="J210" s="50">
        <f t="shared" si="84"/>
        <v>0</v>
      </c>
      <c r="K210" s="50">
        <f t="shared" si="84"/>
        <v>0</v>
      </c>
      <c r="L210" s="50">
        <f t="shared" si="84"/>
        <v>0</v>
      </c>
      <c r="M210" s="50">
        <f t="shared" si="84"/>
        <v>0</v>
      </c>
      <c r="N210" s="50">
        <f t="shared" si="84"/>
        <v>0</v>
      </c>
      <c r="O210" s="51">
        <f t="shared" si="84"/>
        <v>0</v>
      </c>
      <c r="P210" s="17"/>
      <c r="Q210" s="17"/>
      <c r="R210" s="17"/>
      <c r="S210" s="17"/>
      <c r="T210" s="17"/>
      <c r="U210" s="17"/>
      <c r="V210" s="17"/>
      <c r="W210" s="17"/>
      <c r="X210" s="17"/>
      <c r="Y210" s="17"/>
    </row>
    <row r="211" spans="1:25" x14ac:dyDescent="0.25">
      <c r="B211" s="66" t="s">
        <v>87</v>
      </c>
      <c r="C211" s="31">
        <f t="shared" ref="C211:N213" si="85">C103-C116-C126-C149-C137</f>
        <v>0</v>
      </c>
      <c r="D211" s="31">
        <f t="shared" si="85"/>
        <v>0</v>
      </c>
      <c r="E211" s="31">
        <f t="shared" si="85"/>
        <v>0</v>
      </c>
      <c r="F211" s="31">
        <f>F103-F116-F126-F149-F137</f>
        <v>0</v>
      </c>
      <c r="G211" s="31">
        <f t="shared" si="85"/>
        <v>0</v>
      </c>
      <c r="H211" s="31">
        <f t="shared" si="85"/>
        <v>0</v>
      </c>
      <c r="I211" s="31">
        <f t="shared" si="85"/>
        <v>0</v>
      </c>
      <c r="J211" s="31">
        <f t="shared" si="85"/>
        <v>0</v>
      </c>
      <c r="K211" s="31">
        <f t="shared" si="85"/>
        <v>0</v>
      </c>
      <c r="L211" s="31">
        <f t="shared" si="85"/>
        <v>0</v>
      </c>
      <c r="M211" s="31">
        <f t="shared" si="85"/>
        <v>0</v>
      </c>
      <c r="N211" s="31">
        <f t="shared" si="85"/>
        <v>0</v>
      </c>
      <c r="O211" s="20">
        <f>SUM(C211:N211)</f>
        <v>0</v>
      </c>
      <c r="P211" s="17"/>
      <c r="Q211" s="17"/>
      <c r="R211" s="17"/>
      <c r="S211" s="17"/>
      <c r="T211" s="17"/>
      <c r="U211" s="17"/>
      <c r="V211" s="17"/>
      <c r="W211" s="17"/>
      <c r="X211" s="17"/>
      <c r="Y211" s="17"/>
    </row>
    <row r="212" spans="1:25" x14ac:dyDescent="0.25">
      <c r="B212" s="53" t="s">
        <v>69</v>
      </c>
      <c r="C212" s="31">
        <f t="shared" si="85"/>
        <v>0</v>
      </c>
      <c r="D212" s="31">
        <f t="shared" si="85"/>
        <v>0</v>
      </c>
      <c r="E212" s="31">
        <f t="shared" si="85"/>
        <v>0</v>
      </c>
      <c r="F212" s="31">
        <f t="shared" si="85"/>
        <v>0</v>
      </c>
      <c r="G212" s="31">
        <f t="shared" si="85"/>
        <v>0</v>
      </c>
      <c r="H212" s="31">
        <f t="shared" si="85"/>
        <v>0</v>
      </c>
      <c r="I212" s="31">
        <f t="shared" si="85"/>
        <v>0</v>
      </c>
      <c r="J212" s="31">
        <f t="shared" si="85"/>
        <v>0</v>
      </c>
      <c r="K212" s="31">
        <f t="shared" si="85"/>
        <v>0</v>
      </c>
      <c r="L212" s="31">
        <f t="shared" si="85"/>
        <v>0</v>
      </c>
      <c r="M212" s="31">
        <f t="shared" si="85"/>
        <v>0</v>
      </c>
      <c r="N212" s="31">
        <f t="shared" si="85"/>
        <v>0</v>
      </c>
      <c r="O212" s="20">
        <f t="shared" ref="O212:O213" si="86">SUM(C212:N212)</f>
        <v>0</v>
      </c>
      <c r="P212" s="17"/>
      <c r="Q212" s="17"/>
      <c r="R212" s="17"/>
      <c r="S212" s="17"/>
      <c r="T212" s="17"/>
      <c r="U212" s="17"/>
      <c r="V212" s="17"/>
      <c r="W212" s="17"/>
      <c r="X212" s="17"/>
      <c r="Y212" s="17"/>
    </row>
    <row r="213" spans="1:25" x14ac:dyDescent="0.25">
      <c r="B213" s="53" t="s">
        <v>70</v>
      </c>
      <c r="C213" s="31">
        <f t="shared" si="85"/>
        <v>0</v>
      </c>
      <c r="D213" s="31">
        <f t="shared" si="85"/>
        <v>0</v>
      </c>
      <c r="E213" s="31">
        <f t="shared" si="85"/>
        <v>0</v>
      </c>
      <c r="F213" s="31">
        <f t="shared" si="85"/>
        <v>0</v>
      </c>
      <c r="G213" s="31">
        <f t="shared" si="85"/>
        <v>0</v>
      </c>
      <c r="H213" s="31">
        <f t="shared" si="85"/>
        <v>0</v>
      </c>
      <c r="I213" s="31">
        <f t="shared" si="85"/>
        <v>0</v>
      </c>
      <c r="J213" s="31">
        <f t="shared" si="85"/>
        <v>0</v>
      </c>
      <c r="K213" s="31">
        <f t="shared" si="85"/>
        <v>0</v>
      </c>
      <c r="L213" s="31">
        <f t="shared" si="85"/>
        <v>0</v>
      </c>
      <c r="M213" s="31">
        <f t="shared" si="85"/>
        <v>0</v>
      </c>
      <c r="N213" s="31">
        <f t="shared" si="85"/>
        <v>0</v>
      </c>
      <c r="O213" s="20">
        <f t="shared" si="86"/>
        <v>0</v>
      </c>
      <c r="P213" s="17"/>
      <c r="Q213" s="17"/>
      <c r="R213" s="17"/>
      <c r="S213" s="17"/>
      <c r="T213" s="17"/>
      <c r="U213" s="17"/>
      <c r="V213" s="17"/>
      <c r="W213" s="17"/>
      <c r="X213" s="17"/>
      <c r="Y213" s="17"/>
    </row>
    <row r="214" spans="1:25" x14ac:dyDescent="0.25">
      <c r="B214" s="53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3"/>
      <c r="P214" s="17"/>
      <c r="Q214" s="17"/>
      <c r="R214" s="17"/>
      <c r="S214" s="17"/>
      <c r="T214" s="17"/>
      <c r="U214" s="17"/>
      <c r="V214" s="17"/>
      <c r="W214" s="17"/>
      <c r="X214" s="17"/>
      <c r="Y214" s="17"/>
    </row>
    <row r="215" spans="1:25" s="44" customFormat="1" ht="15.75" thickBot="1" x14ac:dyDescent="0.3">
      <c r="A215" s="43"/>
      <c r="B215" s="70" t="s">
        <v>88</v>
      </c>
      <c r="C215" s="71">
        <f t="shared" ref="C215:N215" si="87">+C216+C220</f>
        <v>16113.939434730004</v>
      </c>
      <c r="D215" s="71">
        <f t="shared" si="87"/>
        <v>18232.258338830005</v>
      </c>
      <c r="E215" s="71">
        <f t="shared" si="87"/>
        <v>16113.939434730006</v>
      </c>
      <c r="F215" s="71">
        <f t="shared" si="87"/>
        <v>16113.939434730006</v>
      </c>
      <c r="G215" s="71">
        <f t="shared" si="87"/>
        <v>16113.939434730006</v>
      </c>
      <c r="H215" s="71">
        <f t="shared" si="87"/>
        <v>16113.939434730006</v>
      </c>
      <c r="I215" s="71">
        <f t="shared" si="87"/>
        <v>16113.939434730006</v>
      </c>
      <c r="J215" s="71">
        <f t="shared" si="87"/>
        <v>0</v>
      </c>
      <c r="K215" s="71">
        <f t="shared" si="87"/>
        <v>0</v>
      </c>
      <c r="L215" s="71">
        <f t="shared" si="87"/>
        <v>0</v>
      </c>
      <c r="M215" s="71">
        <f t="shared" si="87"/>
        <v>0</v>
      </c>
      <c r="N215" s="71">
        <f t="shared" si="87"/>
        <v>0</v>
      </c>
      <c r="O215" s="72"/>
      <c r="P215" s="17"/>
      <c r="Q215" s="17"/>
      <c r="R215" s="17"/>
      <c r="S215" s="17"/>
      <c r="T215" s="17"/>
      <c r="U215" s="17"/>
      <c r="V215" s="17"/>
      <c r="W215" s="17"/>
      <c r="X215" s="17"/>
      <c r="Y215" s="17"/>
    </row>
    <row r="216" spans="1:25" s="44" customFormat="1" ht="15.75" thickTop="1" x14ac:dyDescent="0.25">
      <c r="A216" s="43"/>
      <c r="B216" s="73" t="s">
        <v>31</v>
      </c>
      <c r="C216" s="50">
        <f t="shared" ref="C216:N216" si="88">SUM(C217:C219)</f>
        <v>16113.939434730004</v>
      </c>
      <c r="D216" s="50">
        <f t="shared" si="88"/>
        <v>18232.258338830005</v>
      </c>
      <c r="E216" s="50">
        <f t="shared" si="88"/>
        <v>16113.939434730006</v>
      </c>
      <c r="F216" s="50">
        <f t="shared" si="88"/>
        <v>16113.939434730006</v>
      </c>
      <c r="G216" s="50">
        <f t="shared" si="88"/>
        <v>16113.939434730006</v>
      </c>
      <c r="H216" s="50">
        <f t="shared" si="88"/>
        <v>16113.939434730006</v>
      </c>
      <c r="I216" s="50">
        <f t="shared" si="88"/>
        <v>16113.939434730006</v>
      </c>
      <c r="J216" s="50">
        <f t="shared" si="88"/>
        <v>0</v>
      </c>
      <c r="K216" s="50">
        <f t="shared" si="88"/>
        <v>0</v>
      </c>
      <c r="L216" s="50">
        <f t="shared" si="88"/>
        <v>0</v>
      </c>
      <c r="M216" s="50">
        <f t="shared" si="88"/>
        <v>0</v>
      </c>
      <c r="N216" s="50">
        <f t="shared" si="88"/>
        <v>0</v>
      </c>
      <c r="O216" s="51"/>
      <c r="P216" s="17"/>
      <c r="Q216" s="17"/>
      <c r="R216" s="17"/>
      <c r="S216" s="17"/>
      <c r="T216" s="17"/>
      <c r="U216" s="17"/>
      <c r="V216" s="17"/>
      <c r="W216" s="17"/>
      <c r="X216" s="17"/>
      <c r="Y216" s="17"/>
    </row>
    <row r="217" spans="1:25" s="44" customFormat="1" x14ac:dyDescent="0.25">
      <c r="A217" s="43"/>
      <c r="B217" s="53" t="s">
        <v>74</v>
      </c>
      <c r="C217" s="28">
        <f>+C197+C143</f>
        <v>16113.939434730004</v>
      </c>
      <c r="D217" s="28">
        <f>+D197+D143</f>
        <v>18231.199708700005</v>
      </c>
      <c r="E217" s="28">
        <f>+E197+E143</f>
        <v>16113.939434730006</v>
      </c>
      <c r="F217" s="28">
        <f t="shared" ref="F217:N217" si="89">+F197+F143</f>
        <v>16113.939434730006</v>
      </c>
      <c r="G217" s="28">
        <f t="shared" si="89"/>
        <v>16113.939434730006</v>
      </c>
      <c r="H217" s="28">
        <f t="shared" si="89"/>
        <v>16113.939434730006</v>
      </c>
      <c r="I217" s="28">
        <f t="shared" si="89"/>
        <v>16113.939434730006</v>
      </c>
      <c r="J217" s="28">
        <f>+J197+J143</f>
        <v>0</v>
      </c>
      <c r="K217" s="28">
        <f>+K197+K143</f>
        <v>0</v>
      </c>
      <c r="L217" s="28">
        <f>+L197+L143</f>
        <v>0</v>
      </c>
      <c r="M217" s="28">
        <f>+M197+M143</f>
        <v>0</v>
      </c>
      <c r="N217" s="28">
        <f t="shared" si="89"/>
        <v>0</v>
      </c>
      <c r="O217" s="20"/>
      <c r="P217" s="17"/>
      <c r="Q217" s="17"/>
      <c r="R217" s="17"/>
      <c r="S217" s="17"/>
      <c r="T217" s="17"/>
      <c r="U217" s="17"/>
      <c r="V217" s="17"/>
      <c r="W217" s="17"/>
      <c r="X217" s="17"/>
      <c r="Y217" s="17"/>
    </row>
    <row r="218" spans="1:25" s="44" customFormat="1" x14ac:dyDescent="0.25">
      <c r="A218" s="43"/>
      <c r="B218" s="53" t="s">
        <v>69</v>
      </c>
      <c r="C218" s="67">
        <f t="shared" ref="C218:N219" si="90">+C198+C145</f>
        <v>0</v>
      </c>
      <c r="D218" s="67">
        <f t="shared" si="90"/>
        <v>0</v>
      </c>
      <c r="E218" s="67">
        <f t="shared" si="90"/>
        <v>0</v>
      </c>
      <c r="F218" s="67">
        <f t="shared" si="90"/>
        <v>0</v>
      </c>
      <c r="G218" s="67">
        <f t="shared" si="90"/>
        <v>0</v>
      </c>
      <c r="H218" s="67">
        <f t="shared" si="90"/>
        <v>0</v>
      </c>
      <c r="I218" s="67">
        <f t="shared" si="90"/>
        <v>0</v>
      </c>
      <c r="J218" s="67">
        <f t="shared" si="90"/>
        <v>0</v>
      </c>
      <c r="K218" s="67">
        <f t="shared" si="90"/>
        <v>0</v>
      </c>
      <c r="L218" s="67">
        <f t="shared" si="90"/>
        <v>0</v>
      </c>
      <c r="M218" s="67">
        <f t="shared" si="90"/>
        <v>0</v>
      </c>
      <c r="N218" s="67">
        <f t="shared" si="90"/>
        <v>0</v>
      </c>
      <c r="O218" s="20"/>
      <c r="P218" s="17"/>
      <c r="Q218" s="17"/>
      <c r="R218" s="17"/>
      <c r="S218" s="17"/>
      <c r="T218" s="17"/>
      <c r="U218" s="17"/>
      <c r="V218" s="17"/>
      <c r="W218" s="17"/>
      <c r="X218" s="17"/>
      <c r="Y218" s="17"/>
    </row>
    <row r="219" spans="1:25" s="44" customFormat="1" x14ac:dyDescent="0.25">
      <c r="A219" s="43"/>
      <c r="B219" s="53" t="s">
        <v>70</v>
      </c>
      <c r="C219" s="67">
        <f>+C199+C146</f>
        <v>0</v>
      </c>
      <c r="D219" s="67">
        <f>+D199+D146</f>
        <v>1.0586301300000001</v>
      </c>
      <c r="E219" s="67">
        <f>+E199+E146</f>
        <v>0</v>
      </c>
      <c r="F219" s="67">
        <f>+F199+F146</f>
        <v>0</v>
      </c>
      <c r="G219" s="67">
        <f t="shared" si="90"/>
        <v>0</v>
      </c>
      <c r="H219" s="67">
        <f>+H199+H146</f>
        <v>0</v>
      </c>
      <c r="I219" s="67">
        <f>+I199+I146</f>
        <v>0</v>
      </c>
      <c r="J219" s="67">
        <f>+J199+J146</f>
        <v>0</v>
      </c>
      <c r="K219" s="67">
        <f t="shared" si="90"/>
        <v>0</v>
      </c>
      <c r="L219" s="67">
        <f t="shared" si="90"/>
        <v>0</v>
      </c>
      <c r="M219" s="67">
        <f t="shared" si="90"/>
        <v>0</v>
      </c>
      <c r="N219" s="67">
        <f>+N199+N146</f>
        <v>0</v>
      </c>
      <c r="O219" s="20"/>
      <c r="P219" s="17"/>
      <c r="Q219" s="17"/>
      <c r="R219" s="17"/>
      <c r="S219" s="17"/>
      <c r="T219" s="17"/>
      <c r="U219" s="17"/>
      <c r="V219" s="17"/>
      <c r="W219" s="17"/>
      <c r="X219" s="17"/>
      <c r="Y219" s="17"/>
    </row>
    <row r="220" spans="1:25" s="44" customFormat="1" x14ac:dyDescent="0.25">
      <c r="A220" s="43"/>
      <c r="B220" s="49" t="s">
        <v>43</v>
      </c>
      <c r="C220" s="50">
        <f t="shared" ref="C220:N220" si="91">SUM(C221:C223)</f>
        <v>0</v>
      </c>
      <c r="D220" s="50">
        <f t="shared" si="91"/>
        <v>0</v>
      </c>
      <c r="E220" s="50">
        <f t="shared" si="91"/>
        <v>0</v>
      </c>
      <c r="F220" s="50">
        <f t="shared" si="91"/>
        <v>0</v>
      </c>
      <c r="G220" s="50">
        <f t="shared" si="91"/>
        <v>0</v>
      </c>
      <c r="H220" s="50">
        <f t="shared" si="91"/>
        <v>0</v>
      </c>
      <c r="I220" s="50">
        <f t="shared" si="91"/>
        <v>0</v>
      </c>
      <c r="J220" s="50">
        <f t="shared" si="91"/>
        <v>0</v>
      </c>
      <c r="K220" s="50">
        <f t="shared" si="91"/>
        <v>0</v>
      </c>
      <c r="L220" s="50">
        <f t="shared" si="91"/>
        <v>0</v>
      </c>
      <c r="M220" s="50">
        <f t="shared" si="91"/>
        <v>0</v>
      </c>
      <c r="N220" s="50">
        <f t="shared" si="91"/>
        <v>0</v>
      </c>
      <c r="O220" s="51"/>
      <c r="P220" s="17"/>
      <c r="Q220" s="17"/>
      <c r="R220" s="17"/>
      <c r="S220" s="17"/>
      <c r="T220" s="17"/>
      <c r="U220" s="17"/>
      <c r="V220" s="17"/>
      <c r="W220" s="17"/>
      <c r="X220" s="17"/>
      <c r="Y220" s="17"/>
    </row>
    <row r="221" spans="1:25" s="44" customFormat="1" x14ac:dyDescent="0.25">
      <c r="A221" s="43"/>
      <c r="B221" s="53" t="s">
        <v>68</v>
      </c>
      <c r="C221" s="67">
        <f>+C201+C149</f>
        <v>0</v>
      </c>
      <c r="D221" s="67">
        <f t="shared" ref="D221:N221" si="92">+D201+D149</f>
        <v>0</v>
      </c>
      <c r="E221" s="67">
        <f t="shared" si="92"/>
        <v>0</v>
      </c>
      <c r="F221" s="67">
        <f t="shared" si="92"/>
        <v>0</v>
      </c>
      <c r="G221" s="67">
        <f t="shared" si="92"/>
        <v>0</v>
      </c>
      <c r="H221" s="67">
        <f t="shared" si="92"/>
        <v>0</v>
      </c>
      <c r="I221" s="67">
        <f t="shared" si="92"/>
        <v>0</v>
      </c>
      <c r="J221" s="67">
        <f t="shared" si="92"/>
        <v>0</v>
      </c>
      <c r="K221" s="67">
        <f t="shared" si="92"/>
        <v>0</v>
      </c>
      <c r="L221" s="67">
        <f t="shared" si="92"/>
        <v>0</v>
      </c>
      <c r="M221" s="67">
        <f t="shared" si="92"/>
        <v>0</v>
      </c>
      <c r="N221" s="67">
        <f t="shared" si="92"/>
        <v>0</v>
      </c>
      <c r="O221" s="20"/>
      <c r="P221" s="17"/>
      <c r="Q221" s="17"/>
      <c r="R221" s="17"/>
      <c r="S221" s="17"/>
      <c r="T221" s="17"/>
      <c r="U221" s="17"/>
      <c r="V221" s="17"/>
      <c r="W221" s="17"/>
      <c r="X221" s="17"/>
      <c r="Y221" s="17"/>
    </row>
    <row r="222" spans="1:25" s="44" customFormat="1" x14ac:dyDescent="0.25">
      <c r="A222" s="43"/>
      <c r="B222" s="53" t="s">
        <v>69</v>
      </c>
      <c r="C222" s="67">
        <f t="shared" ref="C222:N223" si="93">+C202+C150</f>
        <v>0</v>
      </c>
      <c r="D222" s="67">
        <f t="shared" si="93"/>
        <v>0</v>
      </c>
      <c r="E222" s="67">
        <f t="shared" si="93"/>
        <v>0</v>
      </c>
      <c r="F222" s="67">
        <f t="shared" si="93"/>
        <v>0</v>
      </c>
      <c r="G222" s="67">
        <f t="shared" si="93"/>
        <v>0</v>
      </c>
      <c r="H222" s="67">
        <f t="shared" si="93"/>
        <v>0</v>
      </c>
      <c r="I222" s="67">
        <f t="shared" si="93"/>
        <v>0</v>
      </c>
      <c r="J222" s="67">
        <f t="shared" si="93"/>
        <v>0</v>
      </c>
      <c r="K222" s="67">
        <f t="shared" si="93"/>
        <v>0</v>
      </c>
      <c r="L222" s="67">
        <f t="shared" si="93"/>
        <v>0</v>
      </c>
      <c r="M222" s="67">
        <f t="shared" si="93"/>
        <v>0</v>
      </c>
      <c r="N222" s="67">
        <f t="shared" si="93"/>
        <v>0</v>
      </c>
      <c r="O222" s="20"/>
      <c r="P222" s="17"/>
      <c r="Q222" s="17"/>
      <c r="R222" s="17"/>
      <c r="S222" s="17"/>
      <c r="T222" s="17"/>
      <c r="U222" s="17"/>
      <c r="V222" s="17"/>
      <c r="W222" s="17"/>
      <c r="X222" s="17"/>
      <c r="Y222" s="17"/>
    </row>
    <row r="223" spans="1:25" s="44" customFormat="1" x14ac:dyDescent="0.25">
      <c r="A223" s="43"/>
      <c r="B223" s="53" t="s">
        <v>70</v>
      </c>
      <c r="C223" s="67">
        <f t="shared" si="93"/>
        <v>0</v>
      </c>
      <c r="D223" s="67">
        <f t="shared" si="93"/>
        <v>0</v>
      </c>
      <c r="E223" s="67">
        <f t="shared" si="93"/>
        <v>0</v>
      </c>
      <c r="F223" s="67">
        <f t="shared" si="93"/>
        <v>0</v>
      </c>
      <c r="G223" s="67">
        <f t="shared" si="93"/>
        <v>0</v>
      </c>
      <c r="H223" s="67">
        <f t="shared" si="93"/>
        <v>0</v>
      </c>
      <c r="I223" s="67">
        <f t="shared" si="93"/>
        <v>0</v>
      </c>
      <c r="J223" s="67">
        <f t="shared" si="93"/>
        <v>0</v>
      </c>
      <c r="K223" s="67">
        <f t="shared" si="93"/>
        <v>0</v>
      </c>
      <c r="L223" s="67">
        <f t="shared" si="93"/>
        <v>0</v>
      </c>
      <c r="M223" s="67">
        <f t="shared" si="93"/>
        <v>0</v>
      </c>
      <c r="N223" s="67">
        <f t="shared" si="93"/>
        <v>0</v>
      </c>
      <c r="O223" s="20"/>
      <c r="P223" s="17"/>
      <c r="Q223" s="17"/>
      <c r="R223" s="17"/>
      <c r="S223" s="17"/>
      <c r="T223" s="17"/>
      <c r="U223" s="17"/>
      <c r="V223" s="17"/>
      <c r="W223" s="17"/>
      <c r="X223" s="17"/>
      <c r="Y223" s="17"/>
    </row>
    <row r="224" spans="1:25" x14ac:dyDescent="0.25">
      <c r="B224" s="87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2"/>
      <c r="P224" s="17"/>
      <c r="Q224" s="17"/>
      <c r="R224" s="17"/>
      <c r="S224" s="17"/>
      <c r="T224" s="17"/>
      <c r="U224" s="17"/>
      <c r="V224" s="17"/>
      <c r="W224" s="17"/>
      <c r="X224" s="17"/>
      <c r="Y224" s="17"/>
    </row>
    <row r="225" spans="2:24" x14ac:dyDescent="0.25">
      <c r="B225" s="53"/>
      <c r="P225" s="17"/>
      <c r="Q225" s="17"/>
      <c r="R225" s="17"/>
      <c r="S225" s="17"/>
      <c r="T225" s="17"/>
      <c r="U225" s="17"/>
      <c r="V225" s="17"/>
      <c r="W225" s="17"/>
      <c r="X225" s="17"/>
    </row>
    <row r="226" spans="2:24" x14ac:dyDescent="0.25">
      <c r="B226" s="25" t="s">
        <v>89</v>
      </c>
      <c r="C226" s="25"/>
      <c r="D226" s="25"/>
      <c r="E226" s="25"/>
      <c r="F226" s="25"/>
      <c r="G226" s="25"/>
      <c r="H226" s="25"/>
      <c r="I226" s="88"/>
      <c r="J226" s="25"/>
      <c r="K226" s="25"/>
      <c r="L226" s="25"/>
      <c r="M226" s="25"/>
      <c r="N226" s="89"/>
      <c r="O226" s="88"/>
      <c r="P226" s="17"/>
      <c r="Q226" s="17"/>
      <c r="R226" s="17"/>
      <c r="S226" s="17"/>
      <c r="T226" s="17"/>
      <c r="U226" s="17"/>
      <c r="V226" s="17"/>
      <c r="W226" s="17"/>
      <c r="X226" s="17"/>
    </row>
    <row r="227" spans="2:24" ht="14.25" customHeight="1" x14ac:dyDescent="0.2">
      <c r="B227" s="91" t="s">
        <v>90</v>
      </c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17"/>
      <c r="Q227" s="17"/>
      <c r="R227" s="17"/>
      <c r="S227" s="17"/>
      <c r="T227" s="17"/>
      <c r="U227" s="17"/>
      <c r="V227" s="17"/>
      <c r="W227" s="17"/>
      <c r="X227" s="17"/>
    </row>
    <row r="228" spans="2:24" ht="14.25" customHeight="1" x14ac:dyDescent="0.2">
      <c r="B228" s="92" t="s">
        <v>91</v>
      </c>
      <c r="C228" s="92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17"/>
      <c r="Q228" s="17"/>
      <c r="R228" s="17"/>
      <c r="S228" s="17"/>
      <c r="T228" s="17"/>
      <c r="U228" s="17"/>
      <c r="V228" s="17"/>
      <c r="W228" s="17"/>
      <c r="X228" s="17"/>
    </row>
    <row r="229" spans="2:24" ht="27.75" customHeight="1" x14ac:dyDescent="0.2">
      <c r="B229" s="91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17"/>
      <c r="Q229" s="17"/>
      <c r="R229" s="17"/>
      <c r="S229" s="17"/>
      <c r="T229" s="17"/>
      <c r="U229" s="17"/>
      <c r="V229" s="17"/>
      <c r="W229" s="17"/>
      <c r="X229" s="17"/>
    </row>
    <row r="230" spans="2:24" x14ac:dyDescent="0.25">
      <c r="P230" s="17"/>
      <c r="Q230" s="17"/>
      <c r="R230" s="17"/>
      <c r="S230" s="17"/>
      <c r="T230" s="17"/>
      <c r="U230" s="17"/>
      <c r="V230" s="17"/>
      <c r="W230" s="17"/>
      <c r="X230" s="17"/>
    </row>
    <row r="231" spans="2:24" x14ac:dyDescent="0.25">
      <c r="P231" s="17"/>
      <c r="Q231" s="17"/>
      <c r="R231" s="17"/>
      <c r="S231" s="17"/>
      <c r="T231" s="17"/>
      <c r="U231" s="17"/>
    </row>
    <row r="232" spans="2:24" x14ac:dyDescent="0.25">
      <c r="P232" s="17"/>
      <c r="Q232" s="17"/>
      <c r="R232" s="17"/>
      <c r="S232" s="17"/>
      <c r="T232" s="17"/>
      <c r="U232" s="17"/>
    </row>
    <row r="233" spans="2:24" x14ac:dyDescent="0.25">
      <c r="P233" s="17"/>
      <c r="Q233" s="17"/>
      <c r="R233" s="17"/>
      <c r="S233" s="17"/>
      <c r="T233" s="17"/>
      <c r="U233" s="17"/>
    </row>
    <row r="234" spans="2:24" x14ac:dyDescent="0.25">
      <c r="P234" s="17"/>
      <c r="Q234" s="17"/>
      <c r="R234" s="17"/>
      <c r="S234" s="17"/>
      <c r="T234" s="17"/>
      <c r="U234" s="17"/>
    </row>
    <row r="235" spans="2:24" x14ac:dyDescent="0.25">
      <c r="P235" s="17"/>
      <c r="Q235" s="17"/>
      <c r="R235" s="17"/>
      <c r="S235" s="17"/>
      <c r="T235" s="17"/>
      <c r="U235" s="17"/>
    </row>
    <row r="236" spans="2:24" x14ac:dyDescent="0.25">
      <c r="P236" s="17"/>
      <c r="Q236" s="17"/>
      <c r="R236" s="17"/>
      <c r="S236" s="17"/>
      <c r="T236" s="17"/>
      <c r="U236" s="17"/>
    </row>
    <row r="237" spans="2:24" x14ac:dyDescent="0.25">
      <c r="P237" s="17"/>
      <c r="Q237" s="17"/>
      <c r="R237" s="17"/>
      <c r="S237" s="17"/>
      <c r="T237" s="17"/>
      <c r="U237" s="17"/>
    </row>
    <row r="238" spans="2:24" x14ac:dyDescent="0.25">
      <c r="P238" s="17"/>
      <c r="Q238" s="17"/>
      <c r="R238" s="17"/>
      <c r="S238" s="17"/>
      <c r="T238" s="17"/>
      <c r="U238" s="17"/>
    </row>
    <row r="239" spans="2:24" x14ac:dyDescent="0.25">
      <c r="P239" s="17"/>
      <c r="Q239" s="17"/>
      <c r="R239" s="17"/>
      <c r="S239" s="17"/>
      <c r="T239" s="17"/>
      <c r="U239" s="17"/>
    </row>
    <row r="240" spans="2:24" x14ac:dyDescent="0.25">
      <c r="P240" s="17"/>
      <c r="Q240" s="17"/>
      <c r="R240" s="17"/>
      <c r="S240" s="17"/>
      <c r="T240" s="17"/>
      <c r="U240" s="17"/>
    </row>
    <row r="241" spans="16:21" x14ac:dyDescent="0.25">
      <c r="P241" s="17"/>
      <c r="Q241" s="17"/>
      <c r="R241" s="17"/>
      <c r="S241" s="17"/>
      <c r="T241" s="17"/>
      <c r="U241" s="17"/>
    </row>
    <row r="242" spans="16:21" x14ac:dyDescent="0.25">
      <c r="P242" s="17"/>
      <c r="Q242" s="17"/>
      <c r="R242" s="17"/>
      <c r="S242" s="17"/>
      <c r="T242" s="17"/>
      <c r="U242" s="17"/>
    </row>
    <row r="243" spans="16:21" x14ac:dyDescent="0.25">
      <c r="P243" s="17"/>
      <c r="Q243" s="17"/>
      <c r="R243" s="17"/>
      <c r="S243" s="17"/>
      <c r="T243" s="17"/>
      <c r="U243" s="17"/>
    </row>
    <row r="244" spans="16:21" x14ac:dyDescent="0.25">
      <c r="P244" s="17"/>
      <c r="Q244" s="17"/>
      <c r="R244" s="17"/>
      <c r="S244" s="17"/>
      <c r="T244" s="17"/>
      <c r="U244" s="17"/>
    </row>
    <row r="245" spans="16:21" x14ac:dyDescent="0.25">
      <c r="P245" s="17"/>
      <c r="Q245" s="17"/>
      <c r="R245" s="17"/>
      <c r="S245" s="17"/>
      <c r="T245" s="17"/>
      <c r="U245" s="17"/>
    </row>
    <row r="246" spans="16:21" x14ac:dyDescent="0.25">
      <c r="P246" s="17"/>
      <c r="Q246" s="17"/>
      <c r="R246" s="17"/>
      <c r="S246" s="17"/>
      <c r="T246" s="17"/>
      <c r="U246" s="17"/>
    </row>
    <row r="247" spans="16:21" x14ac:dyDescent="0.25">
      <c r="P247" s="17"/>
      <c r="Q247" s="17"/>
      <c r="R247" s="17"/>
      <c r="S247" s="17"/>
      <c r="T247" s="17"/>
      <c r="U247" s="17"/>
    </row>
  </sheetData>
  <dataConsolidate/>
  <mergeCells count="10">
    <mergeCell ref="B93:O93"/>
    <mergeCell ref="B227:O227"/>
    <mergeCell ref="B228:O228"/>
    <mergeCell ref="B229:O229"/>
    <mergeCell ref="B5:O5"/>
    <mergeCell ref="B7:O7"/>
    <mergeCell ref="B8:O8"/>
    <mergeCell ref="B9:O9"/>
    <mergeCell ref="B12:O12"/>
    <mergeCell ref="B29:O29"/>
  </mergeCells>
  <printOptions horizontalCentered="1"/>
  <pageMargins left="0.19685039370078741" right="0.19685039370078741" top="0.39370078740157483" bottom="0.39370078740157483" header="0.39370078740157483" footer="0.39370078740157483"/>
  <pageSetup scale="44" fitToHeight="2" orientation="portrait" r:id="rId1"/>
  <headerFooter alignWithMargins="0"/>
  <rowBreaks count="1" manualBreakCount="1">
    <brk id="92" min="1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 Interna (DOP)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Enriquillo Manuel Duvergé García</dc:creator>
  <cp:lastModifiedBy>Memphys Pion Guerrero</cp:lastModifiedBy>
  <dcterms:created xsi:type="dcterms:W3CDTF">2026-08-17T18:02:10Z</dcterms:created>
  <dcterms:modified xsi:type="dcterms:W3CDTF">2026-08-19T21:36:35Z</dcterms:modified>
</cp:coreProperties>
</file>